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вета\Downloads\"/>
    </mc:Choice>
  </mc:AlternateContent>
  <bookViews>
    <workbookView xWindow="0" yWindow="0" windowWidth="24000" windowHeight="9600" tabRatio="440"/>
  </bookViews>
  <sheets>
    <sheet name="13" sheetId="15" r:id="rId1"/>
  </sheets>
  <definedNames>
    <definedName name="_xlnm.Print_Area" localSheetId="0">'13'!$A$1:$I$46</definedName>
  </definedNames>
  <calcPr calcId="162913"/>
</workbook>
</file>

<file path=xl/calcChain.xml><?xml version="1.0" encoding="utf-8"?>
<calcChain xmlns="http://schemas.openxmlformats.org/spreadsheetml/2006/main">
  <c r="G37" i="15" l="1"/>
  <c r="G33" i="15"/>
  <c r="G22" i="15"/>
  <c r="G43" i="15"/>
  <c r="G41" i="15" s="1"/>
  <c r="G26" i="15"/>
  <c r="G25" i="15" s="1"/>
  <c r="I28" i="15"/>
  <c r="I27" i="15" s="1"/>
  <c r="I33" i="15"/>
  <c r="G31" i="15"/>
  <c r="G30" i="15"/>
  <c r="G29" i="15"/>
  <c r="G28" i="15"/>
  <c r="G27" i="15" s="1"/>
  <c r="G20" i="15"/>
  <c r="G17" i="15" s="1"/>
  <c r="I17" i="15"/>
  <c r="H17" i="15"/>
  <c r="H16" i="15" s="1"/>
  <c r="I36" i="15"/>
  <c r="H36" i="15"/>
  <c r="G32" i="15"/>
  <c r="I44" i="15"/>
  <c r="H44" i="15"/>
  <c r="G44" i="15"/>
  <c r="G36" i="15"/>
  <c r="I25" i="15"/>
  <c r="H25" i="15"/>
  <c r="H41" i="15"/>
  <c r="I34" i="15"/>
  <c r="H34" i="15"/>
  <c r="G34" i="15"/>
  <c r="I41" i="15"/>
  <c r="I30" i="15"/>
  <c r="H27" i="15"/>
  <c r="I23" i="15"/>
  <c r="H23" i="15"/>
  <c r="G23" i="15"/>
  <c r="I38" i="15"/>
  <c r="G38" i="15"/>
  <c r="H38" i="15"/>
  <c r="H30" i="15"/>
  <c r="I16" i="15" l="1"/>
  <c r="G16" i="15"/>
</calcChain>
</file>

<file path=xl/sharedStrings.xml><?xml version="1.0" encoding="utf-8"?>
<sst xmlns="http://schemas.openxmlformats.org/spreadsheetml/2006/main" count="127" uniqueCount="62">
  <si>
    <t>Жилищное  хозяйство</t>
  </si>
  <si>
    <t>Наименование</t>
  </si>
  <si>
    <t>ЦСР</t>
  </si>
  <si>
    <t>Рз</t>
  </si>
  <si>
    <t>ПР</t>
  </si>
  <si>
    <t>ВР</t>
  </si>
  <si>
    <t>Социальное обеспечение населения</t>
  </si>
  <si>
    <t>Жилищно-коммунальное хозяйство</t>
  </si>
  <si>
    <t>Пенсионное обеспечение</t>
  </si>
  <si>
    <t>Культура</t>
  </si>
  <si>
    <t/>
  </si>
  <si>
    <t>Общегосударственные вопросы</t>
  </si>
  <si>
    <t>Социальная политика</t>
  </si>
  <si>
    <t>Национальная экономика</t>
  </si>
  <si>
    <t>Коммунальное  хозяйство</t>
  </si>
  <si>
    <t>Благоустройство</t>
  </si>
  <si>
    <t>УТВЕРЖДЕНА</t>
  </si>
  <si>
    <t>Всего</t>
  </si>
  <si>
    <t xml:space="preserve"> Физическая культура и спорт</t>
  </si>
  <si>
    <t xml:space="preserve">Физическая культура 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</si>
  <si>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</si>
  <si>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</si>
  <si>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</si>
  <si>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Культура, кинематография</t>
  </si>
  <si>
    <t>Дорожное хозяйство (дорожные фонды)</t>
  </si>
  <si>
    <t>01</t>
  </si>
  <si>
    <t>11</t>
  </si>
  <si>
    <t>10</t>
  </si>
  <si>
    <t>00</t>
  </si>
  <si>
    <t>05</t>
  </si>
  <si>
    <t>02</t>
  </si>
  <si>
    <t xml:space="preserve">                решением совета депутатов</t>
  </si>
  <si>
    <t>03</t>
  </si>
  <si>
    <t>04</t>
  </si>
  <si>
    <t>08</t>
  </si>
  <si>
    <t>09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</si>
  <si>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</si>
  <si>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Г</t>
  </si>
  <si>
    <t>Функционирование  законодательных органов государственной власти и представительных органов муниципальных образований</t>
  </si>
  <si>
    <t>13</t>
  </si>
  <si>
    <t>Другие общегосударственные расходы</t>
  </si>
  <si>
    <t>Распределение бюджетных ассигнований по разделам  и подразделам классификации</t>
  </si>
  <si>
    <t>Другие вопросы в области национальной экономики</t>
  </si>
  <si>
    <t>12</t>
  </si>
  <si>
    <t>Резервные фонды</t>
  </si>
  <si>
    <t>Защита населения и территорий от чрезвычайных ситуаций природного и техногенного характера, пожарная безопасность</t>
  </si>
  <si>
    <t xml:space="preserve">          (приложение 6)</t>
  </si>
  <si>
    <t>Массовый спорт</t>
  </si>
  <si>
    <t>Молодежная политика</t>
  </si>
  <si>
    <t>07</t>
  </si>
  <si>
    <t>Образование</t>
  </si>
  <si>
    <t xml:space="preserve">расходов местного бюджета </t>
  </si>
  <si>
    <t xml:space="preserve">Пениковского сельского поселения </t>
  </si>
  <si>
    <t xml:space="preserve">                Пениковского сельского поселения</t>
  </si>
  <si>
    <t>Обслуживание государственного(муниципального) внутреннего долга</t>
  </si>
  <si>
    <t>Обслуживание государственного(муниципального)  долга</t>
  </si>
  <si>
    <t>2026 год  Сумма       (тысячи рублей)</t>
  </si>
  <si>
    <t>на 2025 год и на плановый период 2026 и 2027 годов</t>
  </si>
  <si>
    <t>2025   год Сумма       (тысячи рублей)</t>
  </si>
  <si>
    <t>2027 год  Сумма       (тысячи рублей)</t>
  </si>
  <si>
    <t>Функционирование  высшего должностного лица субъекта Российской Федерации и муниципального образования</t>
  </si>
  <si>
    <t xml:space="preserve">                     от 10.06.2025  №00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</si>
</sst>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_(* #,##0.00_);_(* \(#,##0.00\);_(* &quot;-&quot;??_);_(@_)"/>
    <numFmt numFmtId="181" formatCode="#,##0.0"/>
    <numFmt numFmtId="187" formatCode="0.0"/>
  </numFmts>
  <fonts count="14" x14ac:knownFonts="1">
    <font>
      <sz val="10"/>
      <color indexed="8"/>
      <name val="Arial"/>
      <charset val="204"/>
    </font>
    <font>
      <sz val="10"/>
      <color indexed="8"/>
      <name val="Arial"/>
      <family val="2"/>
      <charset val="204"/>
    </font>
    <font>
      <sz val="8"/>
      <name val="Arial"/>
      <family val="2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Arial"/>
      <family val="2"/>
      <charset val="204"/>
    </font>
    <font>
      <sz val="14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79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Fill="1" applyAlignment="1">
      <alignment horizontal="center"/>
    </xf>
    <xf numFmtId="0" fontId="3" fillId="0" borderId="0" xfId="0" applyFont="1" applyFill="1"/>
    <xf numFmtId="181" fontId="3" fillId="0" borderId="0" xfId="0" applyNumberFormat="1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wrapText="1"/>
    </xf>
    <xf numFmtId="49" fontId="4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  <xf numFmtId="49" fontId="7" fillId="0" borderId="3" xfId="0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left"/>
    </xf>
    <xf numFmtId="0" fontId="3" fillId="0" borderId="4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0" xfId="0" applyFont="1" applyFill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center" wrapText="1"/>
    </xf>
    <xf numFmtId="187" fontId="8" fillId="0" borderId="0" xfId="1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81" fontId="3" fillId="0" borderId="5" xfId="0" applyNumberFormat="1" applyFont="1" applyFill="1" applyBorder="1" applyAlignment="1">
      <alignment horizontal="center" wrapText="1"/>
    </xf>
    <xf numFmtId="3" fontId="3" fillId="0" borderId="5" xfId="0" applyNumberFormat="1" applyFont="1" applyFill="1" applyBorder="1" applyAlignment="1">
      <alignment horizontal="center"/>
    </xf>
    <xf numFmtId="181" fontId="4" fillId="0" borderId="3" xfId="0" applyNumberFormat="1" applyFont="1" applyFill="1" applyBorder="1" applyAlignment="1">
      <alignment horizontal="center" wrapText="1"/>
    </xf>
    <xf numFmtId="49" fontId="5" fillId="0" borderId="3" xfId="0" applyNumberFormat="1" applyFont="1" applyFill="1" applyBorder="1" applyAlignment="1">
      <alignment horizontal="center" wrapText="1"/>
    </xf>
    <xf numFmtId="181" fontId="5" fillId="0" borderId="3" xfId="0" applyNumberFormat="1" applyFont="1" applyFill="1" applyBorder="1" applyAlignment="1">
      <alignment horizontal="center" wrapText="1"/>
    </xf>
    <xf numFmtId="181" fontId="7" fillId="0" borderId="3" xfId="0" applyNumberFormat="1" applyFont="1" applyFill="1" applyBorder="1" applyAlignment="1">
      <alignment horizontal="center" wrapText="1"/>
    </xf>
    <xf numFmtId="181" fontId="3" fillId="0" borderId="1" xfId="0" applyNumberFormat="1" applyFont="1" applyFill="1" applyBorder="1" applyAlignment="1">
      <alignment horizontal="center" wrapText="1"/>
    </xf>
    <xf numFmtId="3" fontId="3" fillId="0" borderId="1" xfId="0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center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181" fontId="5" fillId="0" borderId="9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49" fontId="6" fillId="0" borderId="3" xfId="0" applyNumberFormat="1" applyFont="1" applyFill="1" applyBorder="1" applyAlignment="1">
      <alignment horizontal="center" wrapText="1"/>
    </xf>
    <xf numFmtId="181" fontId="6" fillId="0" borderId="3" xfId="0" applyNumberFormat="1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left" wrapText="1"/>
    </xf>
    <xf numFmtId="0" fontId="7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187" fontId="8" fillId="0" borderId="3" xfId="1" applyNumberFormat="1" applyFont="1" applyFill="1" applyBorder="1" applyAlignment="1">
      <alignment horizontal="center" wrapText="1"/>
    </xf>
    <xf numFmtId="187" fontId="13" fillId="0" borderId="3" xfId="1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0" fontId="9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181" fontId="4" fillId="0" borderId="0" xfId="0" applyNumberFormat="1" applyFont="1" applyFill="1" applyAlignment="1">
      <alignment horizontal="right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view="pageBreakPreview" zoomScale="75" zoomScaleNormal="75" zoomScaleSheetLayoutView="75" workbookViewId="0">
      <selection activeCell="A9" sqref="A9:I9"/>
    </sheetView>
  </sheetViews>
  <sheetFormatPr defaultRowHeight="12.75" x14ac:dyDescent="0.2"/>
  <cols>
    <col min="1" max="1" width="71.42578125" customWidth="1"/>
    <col min="2" max="2" width="6.42578125" customWidth="1"/>
    <col min="3" max="3" width="6.28515625" customWidth="1"/>
    <col min="4" max="4" width="6.7109375" customWidth="1"/>
    <col min="5" max="5" width="12" customWidth="1"/>
    <col min="6" max="6" width="8" customWidth="1"/>
    <col min="7" max="9" width="14.7109375" customWidth="1"/>
  </cols>
  <sheetData>
    <row r="1" spans="1:9" ht="15.75" x14ac:dyDescent="0.25">
      <c r="A1" s="2"/>
      <c r="B1" s="2"/>
      <c r="C1" s="1"/>
      <c r="D1" s="44" t="s">
        <v>16</v>
      </c>
      <c r="E1" s="45"/>
      <c r="F1" s="45"/>
      <c r="G1" s="45"/>
      <c r="H1" s="46"/>
      <c r="I1" s="46"/>
    </row>
    <row r="2" spans="1:9" ht="15.75" x14ac:dyDescent="0.25">
      <c r="A2" s="2"/>
      <c r="B2" s="2"/>
      <c r="C2" s="1"/>
      <c r="D2" s="44" t="s">
        <v>31</v>
      </c>
      <c r="E2" s="45"/>
      <c r="F2" s="45"/>
      <c r="G2" s="45"/>
      <c r="H2" s="46"/>
      <c r="I2" s="46"/>
    </row>
    <row r="3" spans="1:9" ht="15.75" x14ac:dyDescent="0.25">
      <c r="A3" s="2"/>
      <c r="B3" s="2"/>
      <c r="C3" s="1"/>
      <c r="D3" s="44" t="s">
        <v>53</v>
      </c>
      <c r="E3" s="45"/>
      <c r="F3" s="45"/>
      <c r="G3" s="45"/>
      <c r="H3" s="46"/>
      <c r="I3" s="46"/>
    </row>
    <row r="4" spans="1:9" ht="15.75" x14ac:dyDescent="0.25">
      <c r="A4" s="2"/>
      <c r="B4" s="2"/>
      <c r="C4" s="1"/>
      <c r="D4" s="44" t="s">
        <v>61</v>
      </c>
      <c r="E4" s="44"/>
      <c r="F4" s="44"/>
      <c r="G4" s="50"/>
      <c r="H4" s="46"/>
      <c r="I4" s="46"/>
    </row>
    <row r="5" spans="1:9" ht="15.75" x14ac:dyDescent="0.25">
      <c r="A5" s="2"/>
      <c r="B5" s="2"/>
      <c r="C5" s="1"/>
      <c r="D5" s="11"/>
      <c r="E5" s="50" t="s">
        <v>46</v>
      </c>
      <c r="F5" s="45"/>
      <c r="G5" s="45"/>
      <c r="H5" s="46"/>
      <c r="I5" s="46"/>
    </row>
    <row r="6" spans="1:9" x14ac:dyDescent="0.2">
      <c r="A6" s="2"/>
      <c r="B6" s="2"/>
      <c r="C6" s="1"/>
      <c r="D6" s="1"/>
      <c r="E6" s="1"/>
      <c r="F6" s="1"/>
      <c r="G6" s="3"/>
      <c r="H6" s="3"/>
      <c r="I6" s="3"/>
    </row>
    <row r="7" spans="1:9" x14ac:dyDescent="0.2">
      <c r="A7" s="2"/>
      <c r="B7" s="2"/>
      <c r="C7" s="1"/>
      <c r="D7" s="1"/>
      <c r="E7" s="1"/>
      <c r="F7" s="1"/>
      <c r="G7" s="3"/>
      <c r="H7" s="3"/>
      <c r="I7" s="3"/>
    </row>
    <row r="8" spans="1:9" ht="18.75" x14ac:dyDescent="0.3">
      <c r="A8" s="47" t="s">
        <v>41</v>
      </c>
      <c r="B8" s="47"/>
      <c r="C8" s="47"/>
      <c r="D8" s="47"/>
      <c r="E8" s="47"/>
      <c r="F8" s="47"/>
      <c r="G8" s="47"/>
      <c r="H8" s="48"/>
      <c r="I8" s="48"/>
    </row>
    <row r="9" spans="1:9" ht="18.75" x14ac:dyDescent="0.3">
      <c r="A9" s="47" t="s">
        <v>51</v>
      </c>
      <c r="B9" s="47"/>
      <c r="C9" s="47"/>
      <c r="D9" s="47"/>
      <c r="E9" s="47"/>
      <c r="F9" s="47"/>
      <c r="G9" s="47"/>
      <c r="H9" s="48"/>
      <c r="I9" s="48"/>
    </row>
    <row r="10" spans="1:9" ht="18.75" x14ac:dyDescent="0.3">
      <c r="A10" s="47" t="s">
        <v>52</v>
      </c>
      <c r="B10" s="47"/>
      <c r="C10" s="47"/>
      <c r="D10" s="47"/>
      <c r="E10" s="47"/>
      <c r="F10" s="47"/>
      <c r="G10" s="47"/>
      <c r="H10" s="48"/>
      <c r="I10" s="48"/>
    </row>
    <row r="11" spans="1:9" ht="18.75" x14ac:dyDescent="0.3">
      <c r="A11" s="47" t="s">
        <v>57</v>
      </c>
      <c r="B11" s="49"/>
      <c r="C11" s="49"/>
      <c r="D11" s="49"/>
      <c r="E11" s="49"/>
      <c r="F11" s="49"/>
      <c r="G11" s="49"/>
      <c r="H11" s="48"/>
      <c r="I11" s="48"/>
    </row>
    <row r="12" spans="1:9" ht="18.75" x14ac:dyDescent="0.3">
      <c r="A12" s="15"/>
      <c r="B12" s="14"/>
      <c r="C12" s="14"/>
      <c r="D12" s="20"/>
      <c r="E12" s="19"/>
      <c r="F12" s="14"/>
      <c r="G12" s="14"/>
      <c r="H12" s="14"/>
      <c r="I12" s="14"/>
    </row>
    <row r="13" spans="1:9" ht="13.5" thickBot="1" x14ac:dyDescent="0.25">
      <c r="A13" s="2"/>
      <c r="B13" s="2"/>
      <c r="C13" s="1"/>
      <c r="D13" s="1"/>
      <c r="E13" s="1"/>
      <c r="F13" s="1"/>
      <c r="G13" s="3"/>
      <c r="H13" s="3"/>
      <c r="I13" s="3"/>
    </row>
    <row r="14" spans="1:9" ht="45.75" customHeight="1" thickBot="1" x14ac:dyDescent="0.25">
      <c r="A14" s="12" t="s">
        <v>1</v>
      </c>
      <c r="B14" s="4" t="s">
        <v>37</v>
      </c>
      <c r="C14" s="5" t="s">
        <v>3</v>
      </c>
      <c r="D14" s="6" t="s">
        <v>4</v>
      </c>
      <c r="E14" s="5" t="s">
        <v>2</v>
      </c>
      <c r="F14" s="6" t="s">
        <v>5</v>
      </c>
      <c r="G14" s="21" t="s">
        <v>58</v>
      </c>
      <c r="H14" s="21" t="s">
        <v>56</v>
      </c>
      <c r="I14" s="27" t="s">
        <v>59</v>
      </c>
    </row>
    <row r="15" spans="1:9" ht="13.5" customHeight="1" thickBot="1" x14ac:dyDescent="0.25">
      <c r="A15" s="12">
        <v>1</v>
      </c>
      <c r="B15" s="4">
        <v>2</v>
      </c>
      <c r="C15" s="5">
        <v>3</v>
      </c>
      <c r="D15" s="6">
        <v>4</v>
      </c>
      <c r="E15" s="5">
        <v>5</v>
      </c>
      <c r="F15" s="6">
        <v>6</v>
      </c>
      <c r="G15" s="22">
        <v>7</v>
      </c>
      <c r="H15" s="22">
        <v>7</v>
      </c>
      <c r="I15" s="28">
        <v>7</v>
      </c>
    </row>
    <row r="16" spans="1:9" ht="19.5" customHeight="1" x14ac:dyDescent="0.25">
      <c r="A16" s="29" t="s">
        <v>17</v>
      </c>
      <c r="B16" s="30"/>
      <c r="C16" s="31"/>
      <c r="D16" s="32"/>
      <c r="E16" s="31"/>
      <c r="F16" s="32"/>
      <c r="G16" s="33">
        <f>G17+G23+G25+G27+G30+G34+G36+G38+G41+G44</f>
        <v>101716.7</v>
      </c>
      <c r="H16" s="33">
        <f>H17+H23+H25+H27+H30+H34+H36+H38+H41</f>
        <v>69722.400000000009</v>
      </c>
      <c r="I16" s="33">
        <f>I17+I23+I25+I27+I30+I34+I36+I38+I41</f>
        <v>72201.8</v>
      </c>
    </row>
    <row r="17" spans="1:9" ht="21" customHeight="1" x14ac:dyDescent="0.25">
      <c r="A17" s="35" t="s">
        <v>11</v>
      </c>
      <c r="B17" s="36"/>
      <c r="C17" s="37" t="s">
        <v>25</v>
      </c>
      <c r="D17" s="37" t="s">
        <v>28</v>
      </c>
      <c r="E17" s="37" t="s">
        <v>10</v>
      </c>
      <c r="F17" s="37" t="s">
        <v>10</v>
      </c>
      <c r="G17" s="38">
        <f>G18+G19+G20+G22+G21</f>
        <v>33434.5</v>
      </c>
      <c r="H17" s="38">
        <f>H18+H19+H20+H22+H21</f>
        <v>33833.100000000006</v>
      </c>
      <c r="I17" s="38">
        <f>I18+I19+I20+I22+I21</f>
        <v>35278.200000000004</v>
      </c>
    </row>
    <row r="18" spans="1:9" ht="39.75" customHeight="1" x14ac:dyDescent="0.25">
      <c r="A18" s="40" t="s">
        <v>60</v>
      </c>
      <c r="B18" s="9">
        <v>955</v>
      </c>
      <c r="C18" s="10" t="s">
        <v>25</v>
      </c>
      <c r="D18" s="10" t="s">
        <v>30</v>
      </c>
      <c r="E18" s="37"/>
      <c r="F18" s="37"/>
      <c r="G18" s="26">
        <v>4038.9</v>
      </c>
      <c r="H18" s="26">
        <v>4220.7</v>
      </c>
      <c r="I18" s="26">
        <v>4410.5</v>
      </c>
    </row>
    <row r="19" spans="1:9" ht="31.5" customHeight="1" x14ac:dyDescent="0.25">
      <c r="A19" s="39" t="s">
        <v>38</v>
      </c>
      <c r="B19" s="7">
        <v>955</v>
      </c>
      <c r="C19" s="8" t="s">
        <v>25</v>
      </c>
      <c r="D19" s="8" t="s">
        <v>32</v>
      </c>
      <c r="E19" s="8"/>
      <c r="F19" s="8"/>
      <c r="G19" s="23">
        <v>2356.9</v>
      </c>
      <c r="H19" s="23">
        <v>2290.1999999999998</v>
      </c>
      <c r="I19" s="23">
        <v>2376.5</v>
      </c>
    </row>
    <row r="20" spans="1:9" ht="46.5" customHeight="1" x14ac:dyDescent="0.25">
      <c r="A20" s="40" t="s">
        <v>36</v>
      </c>
      <c r="B20" s="7">
        <v>902</v>
      </c>
      <c r="C20" s="8" t="s">
        <v>25</v>
      </c>
      <c r="D20" s="8" t="s">
        <v>33</v>
      </c>
      <c r="E20" s="8" t="s">
        <v>10</v>
      </c>
      <c r="F20" s="8" t="s">
        <v>10</v>
      </c>
      <c r="G20" s="23">
        <f>23225.7+100</f>
        <v>23325.7</v>
      </c>
      <c r="H20" s="23">
        <v>23959.4</v>
      </c>
      <c r="I20" s="23">
        <v>25093.4</v>
      </c>
    </row>
    <row r="21" spans="1:9" ht="26.25" customHeight="1" x14ac:dyDescent="0.25">
      <c r="A21" s="40" t="s">
        <v>44</v>
      </c>
      <c r="B21" s="7">
        <v>902</v>
      </c>
      <c r="C21" s="8" t="s">
        <v>25</v>
      </c>
      <c r="D21" s="8" t="s">
        <v>26</v>
      </c>
      <c r="E21" s="8"/>
      <c r="F21" s="8"/>
      <c r="G21" s="23">
        <v>100</v>
      </c>
      <c r="H21" s="23">
        <v>100</v>
      </c>
      <c r="I21" s="23">
        <v>100</v>
      </c>
    </row>
    <row r="22" spans="1:9" ht="23.25" customHeight="1" x14ac:dyDescent="0.25">
      <c r="A22" s="41" t="s">
        <v>40</v>
      </c>
      <c r="B22" s="7">
        <v>902</v>
      </c>
      <c r="C22" s="8" t="s">
        <v>25</v>
      </c>
      <c r="D22" s="8" t="s">
        <v>39</v>
      </c>
      <c r="E22" s="8"/>
      <c r="F22" s="8"/>
      <c r="G22" s="23">
        <f>3229.5+40+343.5</f>
        <v>3613</v>
      </c>
      <c r="H22" s="23">
        <v>3262.8</v>
      </c>
      <c r="I22" s="23">
        <v>3297.8</v>
      </c>
    </row>
    <row r="23" spans="1:9" ht="23.25" customHeight="1" x14ac:dyDescent="0.25">
      <c r="A23" s="41" t="s">
        <v>20</v>
      </c>
      <c r="B23" s="34">
        <v>902</v>
      </c>
      <c r="C23" s="24" t="s">
        <v>30</v>
      </c>
      <c r="D23" s="24" t="s">
        <v>28</v>
      </c>
      <c r="E23" s="24"/>
      <c r="F23" s="24"/>
      <c r="G23" s="25">
        <f>G24</f>
        <v>406.9</v>
      </c>
      <c r="H23" s="25">
        <f>H24</f>
        <v>443.5</v>
      </c>
      <c r="I23" s="25">
        <f>I24</f>
        <v>458.8</v>
      </c>
    </row>
    <row r="24" spans="1:9" ht="15.75" customHeight="1" x14ac:dyDescent="0.25">
      <c r="A24" s="40" t="s">
        <v>21</v>
      </c>
      <c r="B24" s="9">
        <v>902</v>
      </c>
      <c r="C24" s="10" t="s">
        <v>30</v>
      </c>
      <c r="D24" s="10" t="s">
        <v>32</v>
      </c>
      <c r="E24" s="10"/>
      <c r="F24" s="10"/>
      <c r="G24" s="26">
        <v>406.9</v>
      </c>
      <c r="H24" s="26">
        <v>443.5</v>
      </c>
      <c r="I24" s="26">
        <v>458.8</v>
      </c>
    </row>
    <row r="25" spans="1:9" ht="23.25" customHeight="1" x14ac:dyDescent="0.25">
      <c r="A25" s="41" t="s">
        <v>22</v>
      </c>
      <c r="B25" s="34">
        <v>902</v>
      </c>
      <c r="C25" s="24" t="s">
        <v>32</v>
      </c>
      <c r="D25" s="24" t="s">
        <v>28</v>
      </c>
      <c r="E25" s="24"/>
      <c r="F25" s="24"/>
      <c r="G25" s="25">
        <f>G26</f>
        <v>3636.8</v>
      </c>
      <c r="H25" s="25">
        <f>H26</f>
        <v>768.3</v>
      </c>
      <c r="I25" s="25">
        <f>I26</f>
        <v>788.3</v>
      </c>
    </row>
    <row r="26" spans="1:9" ht="34.5" customHeight="1" x14ac:dyDescent="0.25">
      <c r="A26" s="40" t="s">
        <v>45</v>
      </c>
      <c r="B26" s="9">
        <v>902</v>
      </c>
      <c r="C26" s="10" t="s">
        <v>32</v>
      </c>
      <c r="D26" s="10" t="s">
        <v>27</v>
      </c>
      <c r="E26" s="10"/>
      <c r="F26" s="10"/>
      <c r="G26" s="26">
        <f>3136.8+500</f>
        <v>3636.8</v>
      </c>
      <c r="H26" s="26">
        <v>768.3</v>
      </c>
      <c r="I26" s="26">
        <v>788.3</v>
      </c>
    </row>
    <row r="27" spans="1:9" ht="18.75" customHeight="1" x14ac:dyDescent="0.25">
      <c r="A27" s="35" t="s">
        <v>13</v>
      </c>
      <c r="B27" s="36">
        <v>902</v>
      </c>
      <c r="C27" s="37" t="s">
        <v>33</v>
      </c>
      <c r="D27" s="37" t="s">
        <v>28</v>
      </c>
      <c r="E27" s="37" t="s">
        <v>10</v>
      </c>
      <c r="F27" s="37" t="s">
        <v>10</v>
      </c>
      <c r="G27" s="38">
        <f>G28+G29</f>
        <v>4427</v>
      </c>
      <c r="H27" s="38">
        <f>H28</f>
        <v>3250</v>
      </c>
      <c r="I27" s="38">
        <f>I28</f>
        <v>6100</v>
      </c>
    </row>
    <row r="28" spans="1:9" ht="16.5" customHeight="1" x14ac:dyDescent="0.25">
      <c r="A28" s="40" t="s">
        <v>24</v>
      </c>
      <c r="B28" s="9">
        <v>902</v>
      </c>
      <c r="C28" s="10" t="s">
        <v>33</v>
      </c>
      <c r="D28" s="10" t="s">
        <v>35</v>
      </c>
      <c r="E28" s="10" t="s">
        <v>10</v>
      </c>
      <c r="F28" s="10" t="s">
        <v>10</v>
      </c>
      <c r="G28" s="26">
        <f>3225+800</f>
        <v>4025</v>
      </c>
      <c r="H28" s="26">
        <v>3250</v>
      </c>
      <c r="I28" s="26">
        <f>5250+850</f>
        <v>6100</v>
      </c>
    </row>
    <row r="29" spans="1:9" ht="16.5" customHeight="1" x14ac:dyDescent="0.25">
      <c r="A29" s="35" t="s">
        <v>42</v>
      </c>
      <c r="B29" s="36">
        <v>902</v>
      </c>
      <c r="C29" s="37" t="s">
        <v>33</v>
      </c>
      <c r="D29" s="37" t="s">
        <v>43</v>
      </c>
      <c r="E29" s="10"/>
      <c r="F29" s="10"/>
      <c r="G29" s="38">
        <f>365-123+160</f>
        <v>402</v>
      </c>
      <c r="H29" s="38">
        <v>0</v>
      </c>
      <c r="I29" s="38">
        <v>0</v>
      </c>
    </row>
    <row r="30" spans="1:9" ht="15.75" x14ac:dyDescent="0.25">
      <c r="A30" s="35" t="s">
        <v>7</v>
      </c>
      <c r="B30" s="36">
        <v>902</v>
      </c>
      <c r="C30" s="37" t="s">
        <v>29</v>
      </c>
      <c r="D30" s="37" t="s">
        <v>28</v>
      </c>
      <c r="E30" s="37" t="s">
        <v>10</v>
      </c>
      <c r="F30" s="37" t="s">
        <v>10</v>
      </c>
      <c r="G30" s="38">
        <f>G31+G32+G33</f>
        <v>31001.9</v>
      </c>
      <c r="H30" s="38">
        <f>H31+H32+H33</f>
        <v>7768</v>
      </c>
      <c r="I30" s="38">
        <f>I31+I32+I33</f>
        <v>7039.7</v>
      </c>
    </row>
    <row r="31" spans="1:9" ht="21" customHeight="1" x14ac:dyDescent="0.25">
      <c r="A31" s="40" t="s">
        <v>0</v>
      </c>
      <c r="B31" s="9">
        <v>902</v>
      </c>
      <c r="C31" s="10" t="s">
        <v>29</v>
      </c>
      <c r="D31" s="10" t="s">
        <v>25</v>
      </c>
      <c r="E31" s="10"/>
      <c r="F31" s="10"/>
      <c r="G31" s="26">
        <f>270.2+25</f>
        <v>295.2</v>
      </c>
      <c r="H31" s="26">
        <v>275.39999999999998</v>
      </c>
      <c r="I31" s="26">
        <v>286</v>
      </c>
    </row>
    <row r="32" spans="1:9" ht="22.5" customHeight="1" x14ac:dyDescent="0.25">
      <c r="A32" s="40" t="s">
        <v>14</v>
      </c>
      <c r="B32" s="9">
        <v>902</v>
      </c>
      <c r="C32" s="10" t="s">
        <v>29</v>
      </c>
      <c r="D32" s="10" t="s">
        <v>30</v>
      </c>
      <c r="E32" s="10" t="s">
        <v>10</v>
      </c>
      <c r="F32" s="10"/>
      <c r="G32" s="23">
        <f>1050+100</f>
        <v>1150</v>
      </c>
      <c r="H32" s="23">
        <v>1150</v>
      </c>
      <c r="I32" s="23">
        <v>1200</v>
      </c>
    </row>
    <row r="33" spans="1:9" ht="21" customHeight="1" x14ac:dyDescent="0.25">
      <c r="A33" s="40" t="s">
        <v>15</v>
      </c>
      <c r="B33" s="7">
        <v>902</v>
      </c>
      <c r="C33" s="8" t="s">
        <v>29</v>
      </c>
      <c r="D33" s="8" t="s">
        <v>32</v>
      </c>
      <c r="E33" s="10"/>
      <c r="F33" s="10"/>
      <c r="G33" s="23">
        <f>18481.3+11600+400-581.1-1206.1+862.6</f>
        <v>29556.7</v>
      </c>
      <c r="H33" s="23">
        <v>6342.6</v>
      </c>
      <c r="I33" s="23">
        <f>6403.7-850</f>
        <v>5553.7</v>
      </c>
    </row>
    <row r="34" spans="1:9" ht="21" customHeight="1" x14ac:dyDescent="0.25">
      <c r="A34" s="35" t="s">
        <v>50</v>
      </c>
      <c r="B34" s="7">
        <v>902</v>
      </c>
      <c r="C34" s="24" t="s">
        <v>49</v>
      </c>
      <c r="D34" s="24" t="s">
        <v>28</v>
      </c>
      <c r="E34" s="10"/>
      <c r="F34" s="10"/>
      <c r="G34" s="25">
        <f>G35</f>
        <v>388.7</v>
      </c>
      <c r="H34" s="25">
        <f>H35</f>
        <v>501.2</v>
      </c>
      <c r="I34" s="25">
        <f>I35</f>
        <v>512</v>
      </c>
    </row>
    <row r="35" spans="1:9" ht="21" customHeight="1" x14ac:dyDescent="0.25">
      <c r="A35" s="40" t="s">
        <v>48</v>
      </c>
      <c r="B35" s="7">
        <v>902</v>
      </c>
      <c r="C35" s="24" t="s">
        <v>49</v>
      </c>
      <c r="D35" s="24" t="s">
        <v>49</v>
      </c>
      <c r="E35" s="10"/>
      <c r="F35" s="10"/>
      <c r="G35" s="23">
        <v>388.7</v>
      </c>
      <c r="H35" s="23">
        <v>501.2</v>
      </c>
      <c r="I35" s="23">
        <v>512</v>
      </c>
    </row>
    <row r="36" spans="1:9" ht="28.5" customHeight="1" x14ac:dyDescent="0.25">
      <c r="A36" s="35" t="s">
        <v>23</v>
      </c>
      <c r="B36" s="36">
        <v>902</v>
      </c>
      <c r="C36" s="24" t="s">
        <v>34</v>
      </c>
      <c r="D36" s="24" t="s">
        <v>28</v>
      </c>
      <c r="E36" s="24" t="s">
        <v>10</v>
      </c>
      <c r="F36" s="24" t="s">
        <v>10</v>
      </c>
      <c r="G36" s="25">
        <f>G37</f>
        <v>20149.699999999997</v>
      </c>
      <c r="H36" s="25">
        <f>H37</f>
        <v>17640.599999999999</v>
      </c>
      <c r="I36" s="25">
        <f>I37</f>
        <v>16277.4</v>
      </c>
    </row>
    <row r="37" spans="1:9" ht="24" customHeight="1" x14ac:dyDescent="0.25">
      <c r="A37" s="40" t="s">
        <v>9</v>
      </c>
      <c r="B37" s="9">
        <v>902</v>
      </c>
      <c r="C37" s="10" t="s">
        <v>34</v>
      </c>
      <c r="D37" s="10" t="s">
        <v>25</v>
      </c>
      <c r="E37" s="10" t="s">
        <v>10</v>
      </c>
      <c r="F37" s="10" t="s">
        <v>10</v>
      </c>
      <c r="G37" s="23">
        <f>18807.5+581.1+581.1+180</f>
        <v>20149.699999999997</v>
      </c>
      <c r="H37" s="23">
        <v>17640.599999999999</v>
      </c>
      <c r="I37" s="23">
        <v>16277.4</v>
      </c>
    </row>
    <row r="38" spans="1:9" ht="28.5" customHeight="1" x14ac:dyDescent="0.25">
      <c r="A38" s="35" t="s">
        <v>12</v>
      </c>
      <c r="B38" s="36">
        <v>902</v>
      </c>
      <c r="C38" s="37" t="s">
        <v>27</v>
      </c>
      <c r="D38" s="37" t="s">
        <v>28</v>
      </c>
      <c r="E38" s="37" t="s">
        <v>10</v>
      </c>
      <c r="F38" s="37" t="s">
        <v>10</v>
      </c>
      <c r="G38" s="25">
        <f>G39+G40</f>
        <v>2294.3000000000002</v>
      </c>
      <c r="H38" s="25">
        <f>H39+H40</f>
        <v>2675.1</v>
      </c>
      <c r="I38" s="25">
        <f>I39+I40</f>
        <v>2773</v>
      </c>
    </row>
    <row r="39" spans="1:9" ht="29.25" customHeight="1" x14ac:dyDescent="0.25">
      <c r="A39" s="40" t="s">
        <v>8</v>
      </c>
      <c r="B39" s="9">
        <v>902</v>
      </c>
      <c r="C39" s="10" t="s">
        <v>27</v>
      </c>
      <c r="D39" s="10" t="s">
        <v>25</v>
      </c>
      <c r="E39" s="10" t="s">
        <v>10</v>
      </c>
      <c r="F39" s="10" t="s">
        <v>10</v>
      </c>
      <c r="G39" s="23">
        <v>1494.3</v>
      </c>
      <c r="H39" s="23">
        <v>2175.1</v>
      </c>
      <c r="I39" s="23">
        <v>2273</v>
      </c>
    </row>
    <row r="40" spans="1:9" ht="27" customHeight="1" x14ac:dyDescent="0.25">
      <c r="A40" s="40" t="s">
        <v>6</v>
      </c>
      <c r="B40" s="9">
        <v>902</v>
      </c>
      <c r="C40" s="10" t="s">
        <v>27</v>
      </c>
      <c r="D40" s="10" t="s">
        <v>32</v>
      </c>
      <c r="E40" s="10" t="s">
        <v>10</v>
      </c>
      <c r="F40" s="10" t="s">
        <v>10</v>
      </c>
      <c r="G40" s="26">
        <v>800</v>
      </c>
      <c r="H40" s="26">
        <v>500</v>
      </c>
      <c r="I40" s="26">
        <v>500</v>
      </c>
    </row>
    <row r="41" spans="1:9" ht="15.75" customHeight="1" x14ac:dyDescent="0.25">
      <c r="A41" s="35" t="s">
        <v>18</v>
      </c>
      <c r="B41" s="36">
        <v>902</v>
      </c>
      <c r="C41" s="37" t="s">
        <v>26</v>
      </c>
      <c r="D41" s="37" t="s">
        <v>28</v>
      </c>
      <c r="E41" s="37"/>
      <c r="F41" s="37"/>
      <c r="G41" s="43">
        <f>G42+G43</f>
        <v>5971.9</v>
      </c>
      <c r="H41" s="43">
        <f>H42+H43</f>
        <v>2842.6</v>
      </c>
      <c r="I41" s="43">
        <f>I42+I43</f>
        <v>2974.4</v>
      </c>
    </row>
    <row r="42" spans="1:9" ht="21.75" customHeight="1" x14ac:dyDescent="0.25">
      <c r="A42" s="40" t="s">
        <v>19</v>
      </c>
      <c r="B42" s="7">
        <v>902</v>
      </c>
      <c r="C42" s="8" t="s">
        <v>26</v>
      </c>
      <c r="D42" s="8" t="s">
        <v>25</v>
      </c>
      <c r="E42" s="10"/>
      <c r="F42" s="10"/>
      <c r="G42" s="42">
        <v>2416.6</v>
      </c>
      <c r="H42" s="42">
        <v>2842.6</v>
      </c>
      <c r="I42" s="42">
        <v>2974.4</v>
      </c>
    </row>
    <row r="43" spans="1:9" ht="29.25" customHeight="1" x14ac:dyDescent="0.25">
      <c r="A43" s="40" t="s">
        <v>47</v>
      </c>
      <c r="B43" s="7">
        <v>902</v>
      </c>
      <c r="C43" s="8" t="s">
        <v>26</v>
      </c>
      <c r="D43" s="8" t="s">
        <v>30</v>
      </c>
      <c r="E43" s="8"/>
      <c r="F43" s="8"/>
      <c r="G43" s="42">
        <f>2392.5+123+305+734.8</f>
        <v>3555.3</v>
      </c>
      <c r="H43" s="42">
        <v>0</v>
      </c>
      <c r="I43" s="42">
        <v>0</v>
      </c>
    </row>
    <row r="44" spans="1:9" ht="29.25" customHeight="1" x14ac:dyDescent="0.25">
      <c r="A44" s="35" t="s">
        <v>55</v>
      </c>
      <c r="B44" s="34">
        <v>902</v>
      </c>
      <c r="C44" s="24" t="s">
        <v>39</v>
      </c>
      <c r="D44" s="24" t="s">
        <v>28</v>
      </c>
      <c r="E44" s="8"/>
      <c r="F44" s="8"/>
      <c r="G44" s="43">
        <f>G45</f>
        <v>5</v>
      </c>
      <c r="H44" s="43">
        <f>H45</f>
        <v>0</v>
      </c>
      <c r="I44" s="43">
        <f>I45</f>
        <v>0</v>
      </c>
    </row>
    <row r="45" spans="1:9" ht="29.25" customHeight="1" x14ac:dyDescent="0.25">
      <c r="A45" s="40" t="s">
        <v>54</v>
      </c>
      <c r="B45" s="7">
        <v>902</v>
      </c>
      <c r="C45" s="8" t="s">
        <v>39</v>
      </c>
      <c r="D45" s="8" t="s">
        <v>25</v>
      </c>
      <c r="E45" s="8"/>
      <c r="F45" s="8"/>
      <c r="G45" s="42">
        <v>5</v>
      </c>
      <c r="H45" s="42">
        <v>0</v>
      </c>
      <c r="I45" s="42">
        <v>0</v>
      </c>
    </row>
    <row r="46" spans="1:9" ht="30" customHeight="1" x14ac:dyDescent="0.25">
      <c r="A46" s="16"/>
      <c r="B46" s="17"/>
      <c r="C46" s="13"/>
      <c r="D46" s="13"/>
      <c r="E46" s="13"/>
      <c r="F46" s="13"/>
      <c r="G46" s="18"/>
      <c r="H46" s="18"/>
      <c r="I46" s="18"/>
    </row>
    <row r="47" spans="1:9" ht="50.25" customHeight="1" x14ac:dyDescent="0.25">
      <c r="A47" s="16"/>
      <c r="B47" s="17"/>
      <c r="C47" s="13"/>
      <c r="D47" s="13"/>
      <c r="E47" s="13"/>
      <c r="F47" s="13"/>
      <c r="G47" s="18"/>
      <c r="H47" s="18"/>
      <c r="I47" s="18"/>
    </row>
    <row r="48" spans="1:9" ht="30" customHeight="1" x14ac:dyDescent="0.25">
      <c r="A48" s="16"/>
      <c r="B48" s="17"/>
      <c r="C48" s="13"/>
      <c r="D48" s="13"/>
      <c r="E48" s="13"/>
      <c r="F48" s="13"/>
      <c r="G48" s="18"/>
      <c r="H48" s="18"/>
      <c r="I48" s="18"/>
    </row>
    <row r="49" spans="1:9" ht="19.5" customHeight="1" x14ac:dyDescent="0.25">
      <c r="A49" s="16"/>
      <c r="B49" s="17"/>
      <c r="C49" s="13"/>
      <c r="D49" s="13"/>
      <c r="E49" s="13"/>
      <c r="F49" s="13"/>
      <c r="G49" s="18"/>
      <c r="H49" s="18"/>
      <c r="I49" s="18"/>
    </row>
    <row r="50" spans="1:9" ht="19.149999999999999" customHeight="1" x14ac:dyDescent="0.25">
      <c r="G50" s="18"/>
      <c r="H50" s="18"/>
      <c r="I50" s="18"/>
    </row>
    <row r="51" spans="1:9" ht="15.75" x14ac:dyDescent="0.25">
      <c r="G51" s="18"/>
      <c r="H51" s="18"/>
      <c r="I51" s="18"/>
    </row>
    <row r="52" spans="1:9" ht="15.75" x14ac:dyDescent="0.25">
      <c r="G52" s="18"/>
      <c r="H52" s="18"/>
      <c r="I52" s="18"/>
    </row>
    <row r="53" spans="1:9" ht="15.75" x14ac:dyDescent="0.25">
      <c r="G53" s="18"/>
      <c r="H53" s="18"/>
      <c r="I53" s="18"/>
    </row>
    <row r="54" spans="1:9" ht="15.75" x14ac:dyDescent="0.25">
      <c r="G54" s="18"/>
      <c r="H54" s="18"/>
      <c r="I54" s="18"/>
    </row>
    <row r="55" spans="1:9" ht="65.25" customHeight="1" x14ac:dyDescent="0.2"/>
  </sheetData>
  <mergeCells count="9">
    <mergeCell ref="D1:I1"/>
    <mergeCell ref="A10:I10"/>
    <mergeCell ref="A11:I11"/>
    <mergeCell ref="D2:I2"/>
    <mergeCell ref="D3:I3"/>
    <mergeCell ref="D4:I4"/>
    <mergeCell ref="E5:I5"/>
    <mergeCell ref="A8:I8"/>
    <mergeCell ref="A9:I9"/>
  </mergeCells>
  <phoneticPr fontId="2" type="noConversion"/>
  <pageMargins left="0.43307086614173229" right="0" top="0.39370078740157483" bottom="0.39370078740157483" header="0.31496062992125984" footer="0.31496062992125984"/>
  <pageSetup paperSize="9" scale="64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13</vt:lpstr>
      <vt:lpstr>'13'!Область_печати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</dc:creator>
  <cp:lastModifiedBy>Света</cp:lastModifiedBy>
  <cp:lastPrinted>2025-03-20T06:15:52Z</cp:lastPrinted>
  <dcterms:created xsi:type="dcterms:W3CDTF">2007-09-04T08:08:49Z</dcterms:created>
  <dcterms:modified xsi:type="dcterms:W3CDTF">2025-06-05T14:45:07Z</dcterms:modified>
</cp:coreProperties>
</file>