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H33" i="15" l="1"/>
  <c r="H31" i="15"/>
  <c r="G37" i="15"/>
  <c r="G36" i="15"/>
  <c r="G31" i="15"/>
  <c r="G32" i="15"/>
  <c r="G33" i="15"/>
  <c r="G28" i="15"/>
  <c r="G22" i="15"/>
  <c r="G20" i="15"/>
  <c r="G18" i="15" s="1"/>
  <c r="G17" i="15" s="1"/>
  <c r="G16" i="15" s="1"/>
  <c r="G35" i="15"/>
  <c r="G27" i="15"/>
  <c r="H37" i="15"/>
  <c r="H36" i="15"/>
  <c r="I35" i="15"/>
  <c r="H35" i="15"/>
  <c r="I26" i="15"/>
  <c r="I25" i="15"/>
  <c r="H26" i="15"/>
  <c r="H25" i="15"/>
  <c r="G26" i="15"/>
  <c r="H41" i="15"/>
  <c r="I34" i="15"/>
  <c r="H34" i="15"/>
  <c r="G34" i="15"/>
  <c r="I41" i="15"/>
  <c r="I36" i="15"/>
  <c r="G41" i="15"/>
  <c r="I18" i="15"/>
  <c r="H18" i="15"/>
  <c r="I30" i="15"/>
  <c r="I27" i="15"/>
  <c r="H27" i="15"/>
  <c r="I23" i="15"/>
  <c r="I17" i="15" s="1"/>
  <c r="I16" i="15" s="1"/>
  <c r="H23" i="15"/>
  <c r="G23" i="15"/>
  <c r="I38" i="15"/>
  <c r="G38" i="15"/>
  <c r="H38" i="15"/>
  <c r="G25" i="15"/>
  <c r="H30" i="15"/>
  <c r="H17" i="15"/>
  <c r="H16" i="15" s="1"/>
  <c r="G30" i="15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<sst xmlns="http://schemas.openxmlformats.org/spreadsheetml/2006/main" count="119" uniqueCount="60">
  <si>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</si>
  <si>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</si>
  <si>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</si>
  <si>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</si>
  <si>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</si>
  <si>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</si>
  <si>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</si>
  <si>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</si>
  <si>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</si>
  <si>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</si>
  <si>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</si>
  <si>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</si>
  <si>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</si>
  <si>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</si>
  <si>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</si>
  <si>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</si>
  <si>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</si>
  <si>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</si>
  <si>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</si>
  <si>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</si>
  <si>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</si>
  <si>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</si>
  <si>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</si>
  <si>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</si>
  <si>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</si>
  <si>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</si>
  <si>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</si>
  <si>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</si>
  <si>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</si>
  <si>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</si>
  <si>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</si>
  <si>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</si>
  <si>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</si>
  <si>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</si>
  <si>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</si>
  <si>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</si>
  <si>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</si>
  <si>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</si>
  <si>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</si>
  <si>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</si>
  <si>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</si>
  <si>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</si>
  <si>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</si>
  <si>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</si>
  <si>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</si>
  <si>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</si>
  <si>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</si>
  <si>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</si>
  <si>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</si>
  <si>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</si>
  <si>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</si>
  <si>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2024 год  Сумма       (тысячи рублей)</t>
  </si>
  <si>
    <t>Массовый спорт</t>
  </si>
  <si>
    <t>2023   год Сумма       (тысячи рублей)</t>
  </si>
  <si>
    <t>2025 год  Сумма       (тысячи рублей)</t>
  </si>
  <si>
    <t>на 2023 год и на плановый период 2024 и 2025 годов</t>
  </si>
  <si>
    <t>Молодежная политика</t>
  </si>
  <si>
    <t>07</t>
  </si>
  <si>
    <t>Образование</t>
  </si>
  <si>
    <t xml:space="preserve">                     от 31.03.2023  №09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</si>
</sst>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zoomScale="82" zoomScaleNormal="75" zoomScaleSheetLayoutView="82" workbookViewId="0">
      <selection activeCell="D4" sqref="D4:I4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59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50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55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53</v>
      </c>
      <c r="H14" s="21" t="s">
        <v>51</v>
      </c>
      <c r="I14" s="27" t="s">
        <v>54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109100.90000000001</v>
      </c>
      <c r="H16" s="33">
        <f>H17</f>
        <v>64849.299999999996</v>
      </c>
      <c r="I16" s="34">
        <f>I17</f>
        <v>67200.800000000003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G18+G23+G25+G27+G30+G36+G38+G41+G35</f>
        <v>109100.90000000001</v>
      </c>
      <c r="H17" s="37">
        <f>H18+H23+H25+H27+H30+H36+H38+H41+H35</f>
        <v>64849.299999999996</v>
      </c>
      <c r="I17" s="37">
        <f>I18+I23+I25+I27+I30+I36+I38+I41+I35</f>
        <v>67200.800000000003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24417.699999999997</v>
      </c>
      <c r="H18" s="41">
        <f>H19+H20+H22+H21</f>
        <v>25372.399999999998</v>
      </c>
      <c r="I18" s="41">
        <f>I19+I20+I22+I21</f>
        <v>27198.7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1569.8</v>
      </c>
      <c r="H19" s="23">
        <v>1630.8</v>
      </c>
      <c r="I19" s="23">
        <v>1843.7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f>17850.1-2.6-4021.3+4021.3</f>
        <v>17847.5</v>
      </c>
      <c r="H20" s="23">
        <v>19438.099999999999</v>
      </c>
      <c r="I20" s="23">
        <v>21051.5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4203.5+696.9</f>
        <v>4900.3999999999996</v>
      </c>
      <c r="H22" s="23">
        <v>4203.5</v>
      </c>
      <c r="I22" s="23">
        <v>4203.5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314.60000000000002</v>
      </c>
      <c r="H23" s="25">
        <f>H24</f>
        <v>328.5</v>
      </c>
      <c r="I23" s="25">
        <f>I24</f>
        <v>339.9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314.60000000000002</v>
      </c>
      <c r="H24" s="26">
        <v>328.5</v>
      </c>
      <c r="I24" s="26">
        <v>339.9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1235.2</v>
      </c>
      <c r="H25" s="25">
        <f>H26</f>
        <v>755</v>
      </c>
      <c r="I25" s="25">
        <f>I26</f>
        <v>774.6</v>
      </c>
    </row>
    <row r="26" spans="1:9" ht="34.5" customHeight="1" x14ac:dyDescent="0.25">
      <c r="A26" s="43" t="s">
        <v>49</v>
      </c>
      <c r="B26" s="9">
        <v>902</v>
      </c>
      <c r="C26" s="10" t="s">
        <v>36</v>
      </c>
      <c r="D26" s="10" t="s">
        <v>28</v>
      </c>
      <c r="E26" s="10"/>
      <c r="F26" s="10"/>
      <c r="G26" s="26">
        <f>1085.2+150</f>
        <v>1235.2</v>
      </c>
      <c r="H26" s="26">
        <f>605+150</f>
        <v>755</v>
      </c>
      <c r="I26" s="26">
        <f>624.6+150</f>
        <v>774.6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35259.300000000003</v>
      </c>
      <c r="H27" s="41">
        <f>H28</f>
        <v>3700</v>
      </c>
      <c r="I27" s="41">
        <f>I28</f>
        <v>3250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f>5424.9+3851.4+21111.7+4021.3+350+200</f>
        <v>34959.300000000003</v>
      </c>
      <c r="H28" s="26">
        <v>3700</v>
      </c>
      <c r="I28" s="26">
        <v>3250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27838.9</v>
      </c>
      <c r="H30" s="41">
        <f>H31+H32+H33</f>
        <v>7161.5</v>
      </c>
      <c r="I30" s="41">
        <f>I31+I32+I33</f>
        <v>10615.7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f>365+56</f>
        <v>421</v>
      </c>
      <c r="H31" s="26">
        <f>223.4+55</f>
        <v>278.39999999999998</v>
      </c>
      <c r="I31" s="26">
        <v>232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f>826+50+50</f>
        <v>926</v>
      </c>
      <c r="H32" s="23">
        <v>830</v>
      </c>
      <c r="I32" s="23">
        <v>900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f>11588.5+150+6231.4+8000+362+160</f>
        <v>26491.9</v>
      </c>
      <c r="H33" s="23">
        <f>6108.1-55</f>
        <v>6053.1</v>
      </c>
      <c r="I33" s="23">
        <v>9483.7000000000007</v>
      </c>
    </row>
    <row r="34" spans="1:9" ht="21" customHeight="1" x14ac:dyDescent="0.25">
      <c r="A34" s="38" t="s">
        <v>58</v>
      </c>
      <c r="B34" s="7">
        <v>902</v>
      </c>
      <c r="C34" s="24" t="s">
        <v>57</v>
      </c>
      <c r="D34" s="24" t="s">
        <v>29</v>
      </c>
      <c r="E34" s="10"/>
      <c r="F34" s="10"/>
      <c r="G34" s="23">
        <f>G35</f>
        <v>324.90000000000003</v>
      </c>
      <c r="H34" s="23">
        <f>H35</f>
        <v>352.3</v>
      </c>
      <c r="I34" s="23">
        <f>I35</f>
        <v>384.5</v>
      </c>
    </row>
    <row r="35" spans="1:9" ht="21" customHeight="1" x14ac:dyDescent="0.25">
      <c r="A35" s="43" t="s">
        <v>56</v>
      </c>
      <c r="B35" s="7">
        <v>902</v>
      </c>
      <c r="C35" s="24" t="s">
        <v>57</v>
      </c>
      <c r="D35" s="24" t="s">
        <v>57</v>
      </c>
      <c r="E35" s="10"/>
      <c r="F35" s="10"/>
      <c r="G35" s="25">
        <f>218+104.3+2.6</f>
        <v>324.90000000000003</v>
      </c>
      <c r="H35" s="25">
        <f>237.6+114.7</f>
        <v>352.3</v>
      </c>
      <c r="I35" s="25">
        <f>259+125.5</f>
        <v>384.5</v>
      </c>
    </row>
    <row r="36" spans="1:9" ht="28.5" customHeight="1" x14ac:dyDescent="0.25">
      <c r="A36" s="38" t="s">
        <v>24</v>
      </c>
      <c r="B36" s="39">
        <v>902</v>
      </c>
      <c r="C36" s="24" t="s">
        <v>38</v>
      </c>
      <c r="D36" s="24" t="s">
        <v>29</v>
      </c>
      <c r="E36" s="24" t="s">
        <v>10</v>
      </c>
      <c r="F36" s="24" t="s">
        <v>10</v>
      </c>
      <c r="G36" s="25">
        <f>G37</f>
        <v>15759.8</v>
      </c>
      <c r="H36" s="25">
        <f>H37</f>
        <v>17665.7</v>
      </c>
      <c r="I36" s="25">
        <f>I37</f>
        <v>17531.099999999999</v>
      </c>
    </row>
    <row r="37" spans="1:9" ht="24" customHeight="1" x14ac:dyDescent="0.25">
      <c r="A37" s="43" t="s">
        <v>9</v>
      </c>
      <c r="B37" s="9">
        <v>902</v>
      </c>
      <c r="C37" s="10" t="s">
        <v>38</v>
      </c>
      <c r="D37" s="10" t="s">
        <v>26</v>
      </c>
      <c r="E37" s="10" t="s">
        <v>10</v>
      </c>
      <c r="F37" s="10" t="s">
        <v>10</v>
      </c>
      <c r="G37" s="23">
        <f>16509.8-750</f>
        <v>15759.8</v>
      </c>
      <c r="H37" s="23">
        <f>17665.7</f>
        <v>17665.7</v>
      </c>
      <c r="I37" s="23">
        <v>17531.099999999999</v>
      </c>
    </row>
    <row r="38" spans="1:9" ht="28.5" customHeight="1" x14ac:dyDescent="0.25">
      <c r="A38" s="38" t="s">
        <v>12</v>
      </c>
      <c r="B38" s="39">
        <v>902</v>
      </c>
      <c r="C38" s="40" t="s">
        <v>28</v>
      </c>
      <c r="D38" s="40" t="s">
        <v>29</v>
      </c>
      <c r="E38" s="40" t="s">
        <v>10</v>
      </c>
      <c r="F38" s="40" t="s">
        <v>10</v>
      </c>
      <c r="G38" s="23">
        <f>G39+G40</f>
        <v>1673.9</v>
      </c>
      <c r="H38" s="23">
        <f>H39+H40</f>
        <v>1779.5</v>
      </c>
      <c r="I38" s="23">
        <f>I39+I40</f>
        <v>1894.7</v>
      </c>
    </row>
    <row r="39" spans="1:9" ht="29.25" customHeight="1" x14ac:dyDescent="0.25">
      <c r="A39" s="43" t="s">
        <v>8</v>
      </c>
      <c r="B39" s="9">
        <v>902</v>
      </c>
      <c r="C39" s="10" t="s">
        <v>28</v>
      </c>
      <c r="D39" s="10" t="s">
        <v>26</v>
      </c>
      <c r="E39" s="10" t="s">
        <v>10</v>
      </c>
      <c r="F39" s="10" t="s">
        <v>10</v>
      </c>
      <c r="G39" s="23">
        <v>1173.9000000000001</v>
      </c>
      <c r="H39" s="23">
        <v>1279.5</v>
      </c>
      <c r="I39" s="23">
        <v>1394.7</v>
      </c>
    </row>
    <row r="40" spans="1:9" ht="27" customHeight="1" x14ac:dyDescent="0.25">
      <c r="A40" s="43" t="s">
        <v>6</v>
      </c>
      <c r="B40" s="9">
        <v>902</v>
      </c>
      <c r="C40" s="10" t="s">
        <v>28</v>
      </c>
      <c r="D40" s="10" t="s">
        <v>36</v>
      </c>
      <c r="E40" s="10" t="s">
        <v>10</v>
      </c>
      <c r="F40" s="10" t="s">
        <v>10</v>
      </c>
      <c r="G40" s="26">
        <v>500</v>
      </c>
      <c r="H40" s="26">
        <v>500</v>
      </c>
      <c r="I40" s="26">
        <v>500</v>
      </c>
    </row>
    <row r="41" spans="1:9" ht="15.75" customHeight="1" x14ac:dyDescent="0.25">
      <c r="A41" s="38" t="s">
        <v>19</v>
      </c>
      <c r="B41" s="39">
        <v>902</v>
      </c>
      <c r="C41" s="40" t="s">
        <v>27</v>
      </c>
      <c r="D41" s="40" t="s">
        <v>29</v>
      </c>
      <c r="E41" s="40"/>
      <c r="F41" s="40"/>
      <c r="G41" s="45">
        <f>G42</f>
        <v>2276.6</v>
      </c>
      <c r="H41" s="45">
        <f>H42+H43</f>
        <v>7734.4</v>
      </c>
      <c r="I41" s="45">
        <f>I42+I43</f>
        <v>5211.6000000000004</v>
      </c>
    </row>
    <row r="42" spans="1:9" ht="21.75" customHeight="1" x14ac:dyDescent="0.25">
      <c r="A42" s="43" t="s">
        <v>20</v>
      </c>
      <c r="B42" s="7">
        <v>902</v>
      </c>
      <c r="C42" s="8" t="s">
        <v>27</v>
      </c>
      <c r="D42" s="8" t="s">
        <v>26</v>
      </c>
      <c r="E42" s="10"/>
      <c r="F42" s="10"/>
      <c r="G42" s="45">
        <v>2276.6</v>
      </c>
      <c r="H42" s="45">
        <v>2644.9</v>
      </c>
      <c r="I42" s="45">
        <v>2883</v>
      </c>
    </row>
    <row r="43" spans="1:9" ht="29.25" customHeight="1" x14ac:dyDescent="0.25">
      <c r="A43" s="43" t="s">
        <v>52</v>
      </c>
      <c r="B43" s="7">
        <v>902</v>
      </c>
      <c r="C43" s="8" t="s">
        <v>27</v>
      </c>
      <c r="D43" s="8" t="s">
        <v>31</v>
      </c>
      <c r="E43" s="8"/>
      <c r="F43" s="8"/>
      <c r="G43" s="45">
        <v>0</v>
      </c>
      <c r="H43" s="45">
        <v>5089.5</v>
      </c>
      <c r="I43" s="45">
        <v>2328.6</v>
      </c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2022-12-21T08:43:23Z</cp:lastPrinted>
  <dcterms:created xsi:type="dcterms:W3CDTF">2007-09-04T08:08:49Z</dcterms:created>
  <dcterms:modified xsi:type="dcterms:W3CDTF">2023-03-31T18:32:13Z</dcterms:modified>
</cp:coreProperties>
</file>