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2010" yWindow="-60" windowWidth="12390" windowHeight="700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H31" i="15" l="1"/>
  <c r="H35" i="15"/>
  <c r="H34" i="15"/>
  <c r="G35" i="15"/>
  <c r="G31" i="15"/>
  <c r="G26" i="15"/>
  <c r="H28" i="15"/>
  <c r="H27" i="15" s="1"/>
  <c r="G33" i="15"/>
  <c r="G28" i="15"/>
  <c r="G27" i="15"/>
  <c r="G25" i="15"/>
  <c r="H33" i="15"/>
  <c r="H30" i="15" s="1"/>
  <c r="H32" i="15"/>
  <c r="G24" i="15"/>
  <c r="G23" i="15" s="1"/>
  <c r="G20" i="15"/>
  <c r="G19" i="15"/>
  <c r="G18" i="15" s="1"/>
  <c r="G17" i="15" s="1"/>
  <c r="G16" i="15" s="1"/>
  <c r="G22" i="15"/>
  <c r="G32" i="15"/>
  <c r="G30" i="15"/>
  <c r="G29" i="15"/>
  <c r="G34" i="15"/>
  <c r="I33" i="15"/>
  <c r="I39" i="15"/>
  <c r="I34" i="15"/>
  <c r="G39" i="15"/>
  <c r="I18" i="15"/>
  <c r="H18" i="15"/>
  <c r="I30" i="15"/>
  <c r="I27" i="15"/>
  <c r="I23" i="15"/>
  <c r="H23" i="15"/>
  <c r="I36" i="15"/>
  <c r="G36" i="15"/>
  <c r="H36" i="15"/>
  <c r="H39" i="15"/>
  <c r="I25" i="15"/>
  <c r="I17" i="15" s="1"/>
  <c r="I16" i="15" s="1"/>
  <c r="H25" i="15"/>
  <c r="H17" i="15" l="1"/>
  <c r="H16" i="15" s="1"/>
</calcChain>
</file>

<file path=xl/sharedStrings.xml><?xml version="1.0" encoding="utf-8"?>
<sst xmlns="http://schemas.openxmlformats.org/spreadsheetml/2006/main" count="113" uniqueCount="57">
  <si>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</si>
  <si>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</si>
  <si>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</si>
  <si>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</si>
  <si>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</si>
  <si>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</si>
  <si>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</si>
  <si>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</si>
  <si>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</si>
  <si>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</si>
  <si>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</si>
  <si>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</si>
  <si>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</si>
  <si>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</si>
  <si>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</si>
  <si>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</si>
  <si>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</si>
  <si>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</si>
  <si>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</si>
  <si>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</si>
  <si>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</si>
  <si>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</si>
  <si>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</si>
  <si>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</si>
  <si>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</si>
  <si>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</si>
  <si>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</si>
  <si>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</si>
  <si>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</si>
  <si>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</si>
  <si>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</si>
  <si>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</si>
  <si>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</si>
  <si>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</si>
  <si>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</si>
  <si>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</si>
  <si>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</si>
  <si>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</si>
  <si>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</si>
  <si>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</si>
  <si>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</si>
  <si>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</si>
  <si>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</si>
  <si>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</si>
  <si>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</si>
  <si>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</si>
  <si>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</si>
  <si>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</si>
  <si>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</si>
  <si>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2023 год  Сумма       (тысячи рублей)</t>
  </si>
  <si>
    <t>на 2022 год и на плановый период 2023 и 2024 годов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</si>
  <si>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</si>
  <si>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</si>
  <si>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2022   год Сумма       (тысячи рублей)</t>
  </si>
  <si>
    <t>2024 год  Сумма       (тысячи рублей)</t>
  </si>
  <si>
    <t>Массовый спорт</t>
  </si>
  <si>
    <t xml:space="preserve">                     от 00.11.2022 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</si>
</sst>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17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35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16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56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52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45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34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33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50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53</v>
      </c>
      <c r="H14" s="21" t="s">
        <v>49</v>
      </c>
      <c r="I14" s="27" t="s">
        <v>54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79261.399999999994</v>
      </c>
      <c r="H16" s="33">
        <f>H17</f>
        <v>62265.799999999996</v>
      </c>
      <c r="I16" s="34">
        <f>I17</f>
        <v>47820.899999999994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G18+G23+G25+G27+G30+G34+G36+G39</f>
        <v>79261.399999999994</v>
      </c>
      <c r="H17" s="37">
        <f>H18+H23+H25+H27+H30+H34+H36+H39</f>
        <v>62265.799999999996</v>
      </c>
      <c r="I17" s="37">
        <f>I18+I23+I25+I27+I30+I34+I36+I39</f>
        <v>47820.899999999994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17973.8</v>
      </c>
      <c r="H18" s="41">
        <f>H19+H20+H22+H21</f>
        <v>16661.400000000001</v>
      </c>
      <c r="I18" s="41">
        <f>I19+I20+I22+I21</f>
        <v>17312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f>1104.5+100+30+207+6.5</f>
        <v>1448</v>
      </c>
      <c r="H19" s="23">
        <v>1142.7</v>
      </c>
      <c r="I19" s="23">
        <v>1182.9000000000001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f>14864.8+200+1060+70+30+97.5</f>
        <v>16322.3</v>
      </c>
      <c r="H20" s="23">
        <v>15415.2</v>
      </c>
      <c r="I20" s="23">
        <v>16025.6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2303.5-200-1000-1000</f>
        <v>103.5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299.60000000000002</v>
      </c>
      <c r="H23" s="25">
        <f>H24</f>
        <v>299.60000000000002</v>
      </c>
      <c r="I23" s="25">
        <f>I24</f>
        <v>309.89999999999998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f>289.6+10</f>
        <v>299.60000000000002</v>
      </c>
      <c r="H24" s="26">
        <v>299.60000000000002</v>
      </c>
      <c r="I24" s="26">
        <v>309.89999999999998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1227.2</v>
      </c>
      <c r="H25" s="25">
        <f>H26</f>
        <v>705</v>
      </c>
      <c r="I25" s="25">
        <f>I26</f>
        <v>724.6</v>
      </c>
    </row>
    <row r="26" spans="1:9" ht="34.5" customHeight="1" x14ac:dyDescent="0.25">
      <c r="A26" s="43" t="s">
        <v>51</v>
      </c>
      <c r="B26" s="9">
        <v>902</v>
      </c>
      <c r="C26" s="10" t="s">
        <v>36</v>
      </c>
      <c r="D26" s="10" t="s">
        <v>28</v>
      </c>
      <c r="E26" s="10"/>
      <c r="F26" s="10"/>
      <c r="G26" s="26">
        <f>686.2+1000-350-49-60</f>
        <v>1227.2</v>
      </c>
      <c r="H26" s="26">
        <v>705</v>
      </c>
      <c r="I26" s="26">
        <v>724.6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3370.4</v>
      </c>
      <c r="H27" s="41">
        <f>H28</f>
        <v>6141.3</v>
      </c>
      <c r="I27" s="41">
        <f>I28</f>
        <v>3700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f>4030-105-40-161-30-287.6-60-401</f>
        <v>2945.4</v>
      </c>
      <c r="H28" s="26">
        <f>3700+3851.3-1410</f>
        <v>6141.3</v>
      </c>
      <c r="I28" s="26">
        <v>3700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f>300+125</f>
        <v>425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14449.399999999998</v>
      </c>
      <c r="H30" s="41">
        <f>H31+H32+H33</f>
        <v>23742.9</v>
      </c>
      <c r="I30" s="41">
        <f>I31+I32+I33</f>
        <v>8217.7000000000007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f>575-300+575-581.9</f>
        <v>268.10000000000002</v>
      </c>
      <c r="H31" s="26">
        <f>223.4</f>
        <v>223.4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1864-286+161-304.4</f>
        <v>1434.6</v>
      </c>
      <c r="H32" s="23">
        <f>1995.1-1389</f>
        <v>606.09999999999991</v>
      </c>
      <c r="I32" s="23">
        <v>1602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12206.9+468.1-468.1-160.7+12+178.5+60+450</f>
        <v>12746.699999999999</v>
      </c>
      <c r="H33" s="23">
        <f>7293+6231.4+8000+1389</f>
        <v>22913.4</v>
      </c>
      <c r="I33" s="23">
        <f>7198-814.3</f>
        <v>6383.7</v>
      </c>
    </row>
    <row r="34" spans="1:9" ht="28.5" customHeight="1" x14ac:dyDescent="0.25">
      <c r="A34" s="38" t="s">
        <v>24</v>
      </c>
      <c r="B34" s="39">
        <v>902</v>
      </c>
      <c r="C34" s="24" t="s">
        <v>38</v>
      </c>
      <c r="D34" s="24" t="s">
        <v>29</v>
      </c>
      <c r="E34" s="24" t="s">
        <v>10</v>
      </c>
      <c r="F34" s="24" t="s">
        <v>10</v>
      </c>
      <c r="G34" s="25">
        <f>G35</f>
        <v>36350.5</v>
      </c>
      <c r="H34" s="25">
        <f>H35</f>
        <v>9245.5</v>
      </c>
      <c r="I34" s="25">
        <f>I35</f>
        <v>6810.3</v>
      </c>
    </row>
    <row r="35" spans="1:9" ht="24" customHeight="1" x14ac:dyDescent="0.25">
      <c r="A35" s="43" t="s">
        <v>9</v>
      </c>
      <c r="B35" s="9">
        <v>902</v>
      </c>
      <c r="C35" s="10" t="s">
        <v>38</v>
      </c>
      <c r="D35" s="10" t="s">
        <v>26</v>
      </c>
      <c r="E35" s="10" t="s">
        <v>10</v>
      </c>
      <c r="F35" s="10" t="s">
        <v>10</v>
      </c>
      <c r="G35" s="23">
        <f>12334.2+591+40+9792.4+11113.4+270+23.7+1543.9+581.9+60</f>
        <v>36350.5</v>
      </c>
      <c r="H35" s="23">
        <f>7835.5+1410</f>
        <v>9245.5</v>
      </c>
      <c r="I35" s="23">
        <v>6810.3</v>
      </c>
    </row>
    <row r="36" spans="1:9" ht="28.5" customHeight="1" x14ac:dyDescent="0.25">
      <c r="A36" s="38" t="s">
        <v>12</v>
      </c>
      <c r="B36" s="39">
        <v>902</v>
      </c>
      <c r="C36" s="40" t="s">
        <v>28</v>
      </c>
      <c r="D36" s="40" t="s">
        <v>29</v>
      </c>
      <c r="E36" s="40" t="s">
        <v>10</v>
      </c>
      <c r="F36" s="40" t="s">
        <v>10</v>
      </c>
      <c r="G36" s="23">
        <f>G37+G38</f>
        <v>2110.5</v>
      </c>
      <c r="H36" s="23">
        <f>H37+H38</f>
        <v>1954.9</v>
      </c>
      <c r="I36" s="23">
        <f>I37+I38</f>
        <v>2001.1</v>
      </c>
    </row>
    <row r="37" spans="1:9" ht="29.25" customHeight="1" x14ac:dyDescent="0.25">
      <c r="A37" s="43" t="s">
        <v>8</v>
      </c>
      <c r="B37" s="9">
        <v>902</v>
      </c>
      <c r="C37" s="10" t="s">
        <v>28</v>
      </c>
      <c r="D37" s="10" t="s">
        <v>26</v>
      </c>
      <c r="E37" s="10" t="s">
        <v>10</v>
      </c>
      <c r="F37" s="10" t="s">
        <v>10</v>
      </c>
      <c r="G37" s="23">
        <v>1110.5</v>
      </c>
      <c r="H37" s="23">
        <v>1154.9000000000001</v>
      </c>
      <c r="I37" s="23">
        <v>1201.0999999999999</v>
      </c>
    </row>
    <row r="38" spans="1:9" ht="27" customHeight="1" x14ac:dyDescent="0.25">
      <c r="A38" s="43" t="s">
        <v>6</v>
      </c>
      <c r="B38" s="9">
        <v>902</v>
      </c>
      <c r="C38" s="10" t="s">
        <v>28</v>
      </c>
      <c r="D38" s="10" t="s">
        <v>36</v>
      </c>
      <c r="E38" s="10" t="s">
        <v>10</v>
      </c>
      <c r="F38" s="10" t="s">
        <v>10</v>
      </c>
      <c r="G38" s="26">
        <v>1000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27</v>
      </c>
      <c r="D39" s="40" t="s">
        <v>29</v>
      </c>
      <c r="E39" s="40"/>
      <c r="F39" s="40"/>
      <c r="G39" s="45">
        <f>G40</f>
        <v>3480</v>
      </c>
      <c r="H39" s="45">
        <f>H40</f>
        <v>3515.2</v>
      </c>
      <c r="I39" s="45">
        <f>I40+I41</f>
        <v>8745.2999999999993</v>
      </c>
    </row>
    <row r="40" spans="1:9" ht="21.75" customHeight="1" x14ac:dyDescent="0.25">
      <c r="A40" s="43" t="s">
        <v>20</v>
      </c>
      <c r="B40" s="7">
        <v>902</v>
      </c>
      <c r="C40" s="8" t="s">
        <v>27</v>
      </c>
      <c r="D40" s="8" t="s">
        <v>26</v>
      </c>
      <c r="E40" s="10"/>
      <c r="F40" s="10"/>
      <c r="G40" s="45">
        <v>3480</v>
      </c>
      <c r="H40" s="45">
        <v>3515.2</v>
      </c>
      <c r="I40" s="45">
        <v>3655.8</v>
      </c>
    </row>
    <row r="41" spans="1:9" ht="29.25" customHeight="1" x14ac:dyDescent="0.25">
      <c r="A41" s="43" t="s">
        <v>55</v>
      </c>
      <c r="B41" s="7">
        <v>902</v>
      </c>
      <c r="C41" s="8" t="s">
        <v>27</v>
      </c>
      <c r="D41" s="8" t="s">
        <v>31</v>
      </c>
      <c r="E41" s="8"/>
      <c r="F41" s="8"/>
      <c r="G41" s="45">
        <v>0</v>
      </c>
      <c r="H41" s="45">
        <v>0</v>
      </c>
      <c r="I41" s="45">
        <v>5089.5</v>
      </c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2022-10-04T12:03:48Z</cp:lastPrinted>
  <dcterms:created xsi:type="dcterms:W3CDTF">2007-09-04T08:08:49Z</dcterms:created>
  <dcterms:modified xsi:type="dcterms:W3CDTF">2022-11-09T17:47:01Z</dcterms:modified>
</cp:coreProperties>
</file>