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435" tabRatio="440"/>
  </bookViews>
  <sheets>
    <sheet name="13" sheetId="15" r:id="rId1"/>
  </sheets>
  <definedNames>
    <definedName name="_xlnm.Print_Area" localSheetId="0">'13'!$A$1:$I$46</definedName>
  </definedNames>
  <calcPr calcId="152511"/>
</workbook>
</file>

<file path=xl/calcChain.xml><?xml version="1.0" encoding="utf-8"?>
<calcChain xmlns="http://schemas.openxmlformats.org/spreadsheetml/2006/main">
  <c r="I44" i="15" l="1"/>
  <c r="H44" i="15"/>
  <c r="G44" i="15"/>
  <c r="G32" i="15"/>
  <c r="G20" i="15"/>
  <c r="G28" i="15"/>
  <c r="G27" i="15" s="1"/>
  <c r="G39" i="15"/>
  <c r="G40" i="15"/>
  <c r="G33" i="15"/>
  <c r="G37" i="15"/>
  <c r="G19" i="15"/>
  <c r="G18" i="15" s="1"/>
  <c r="G17" i="15" s="1"/>
  <c r="G16" i="15" s="1"/>
  <c r="H33" i="15"/>
  <c r="H31" i="15"/>
  <c r="H30" i="15" s="1"/>
  <c r="G36" i="15"/>
  <c r="G31" i="15"/>
  <c r="G30" i="15"/>
  <c r="G22" i="15"/>
  <c r="G35" i="15"/>
  <c r="G34" i="15" s="1"/>
  <c r="H37" i="15"/>
  <c r="H36" i="15" s="1"/>
  <c r="I35" i="15"/>
  <c r="H35" i="15"/>
  <c r="I26" i="15"/>
  <c r="I25" i="15" s="1"/>
  <c r="H26" i="15"/>
  <c r="H25" i="15" s="1"/>
  <c r="G26" i="15"/>
  <c r="H41" i="15"/>
  <c r="I34" i="15"/>
  <c r="H34" i="15"/>
  <c r="I41" i="15"/>
  <c r="I36" i="15"/>
  <c r="G41" i="15"/>
  <c r="I18" i="15"/>
  <c r="H18" i="15"/>
  <c r="I30" i="15"/>
  <c r="I27" i="15"/>
  <c r="H27" i="15"/>
  <c r="I23" i="15"/>
  <c r="I17" i="15" s="1"/>
  <c r="I16" i="15" s="1"/>
  <c r="H23" i="15"/>
  <c r="G23" i="15"/>
  <c r="I38" i="15"/>
  <c r="G38" i="15"/>
  <c r="H38" i="15"/>
  <c r="G25" i="15"/>
  <c r="H17" i="15" l="1"/>
  <c r="H16" i="15" s="1"/>
</calcChain>
</file>

<file path=xl/sharedStrings.xml><?xml version="1.0" encoding="utf-8"?>
<sst xmlns="http://schemas.openxmlformats.org/spreadsheetml/2006/main" count="125" uniqueCount="62">
  <si>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</si>
  <si>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</si>
  <si>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</si>
  <si>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</si>
  <si>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</si>
  <si>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</si>
  <si>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</si>
  <si>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</si>
  <si>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</si>
  <si>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</si>
  <si>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</si>
  <si>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</si>
  <si>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</si>
  <si>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</si>
  <si>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</si>
  <si>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</si>
  <si>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</si>
  <si>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</si>
  <si>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</si>
  <si>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</si>
  <si>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</si>
  <si>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</si>
  <si>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</si>
  <si>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</si>
  <si>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</si>
  <si>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</si>
  <si>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</si>
  <si>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</si>
  <si>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</si>
  <si>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</si>
  <si>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</si>
  <si>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</si>
  <si>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</si>
  <si>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</si>
  <si>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</si>
  <si>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</si>
  <si>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</si>
  <si>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</si>
  <si>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</si>
  <si>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</si>
  <si>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</si>
  <si>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</si>
  <si>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</si>
  <si>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</si>
  <si>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</si>
  <si>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</si>
  <si>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</si>
  <si>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2024 год  Сумма       (тысячи рублей)</t>
  </si>
  <si>
    <t>Массовый спорт</t>
  </si>
  <si>
    <t>2023   год Сумма       (тысячи рублей)</t>
  </si>
  <si>
    <t>2025 год  Сумма       (тысячи рублей)</t>
  </si>
  <si>
    <t>на 2023 год и на плановый период 2024 и 2025 годов</t>
  </si>
  <si>
    <t>Молодежная политика</t>
  </si>
  <si>
    <t>07</t>
  </si>
  <si>
    <t>Образование</t>
  </si>
  <si>
    <t xml:space="preserve">расходов местного бюджета </t>
  </si>
  <si>
    <t xml:space="preserve">Пениковского сельского поселения </t>
  </si>
  <si>
    <t xml:space="preserve">                Пениковского сельского поселения</t>
  </si>
  <si>
    <t>Администрация  Пениковского сельского поселения</t>
  </si>
  <si>
    <t xml:space="preserve">                     от 07.06.2023  №23</t>
  </si>
  <si>
    <t>Обслуживание государственного(муниципального) внутреннего долга</t>
  </si>
  <si>
    <t>Обслуживание государственного(муниципального) 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</si>
</sst>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topLeftCell="A18" zoomScale="82" zoomScaleNormal="75" zoomScaleSheetLayoutView="82" workbookViewId="0">
      <selection activeCell="G18" sqref="G18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16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31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57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59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46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41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55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56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51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37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49</v>
      </c>
      <c r="H14" s="21" t="s">
        <v>47</v>
      </c>
      <c r="I14" s="27" t="s">
        <v>50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17</v>
      </c>
      <c r="B16" s="30"/>
      <c r="C16" s="31"/>
      <c r="D16" s="32"/>
      <c r="E16" s="31"/>
      <c r="F16" s="32"/>
      <c r="G16" s="33">
        <f>G17</f>
        <v>104704.09999999999</v>
      </c>
      <c r="H16" s="33">
        <f>H17</f>
        <v>64849.299999999996</v>
      </c>
      <c r="I16" s="34">
        <f>I17</f>
        <v>67200.800000000003</v>
      </c>
    </row>
    <row r="17" spans="1:9" ht="32.25" customHeight="1" x14ac:dyDescent="0.25">
      <c r="A17" s="35" t="s">
        <v>58</v>
      </c>
      <c r="B17" s="35">
        <v>902</v>
      </c>
      <c r="C17" s="36"/>
      <c r="D17" s="36"/>
      <c r="E17" s="36"/>
      <c r="F17" s="36"/>
      <c r="G17" s="37">
        <f>G18+G23+G25+G27+G30+G36+G38+G41+G35+G44</f>
        <v>104704.09999999999</v>
      </c>
      <c r="H17" s="37">
        <f>H18+H23+H25+H27+H30+H36+H38+H41+H35</f>
        <v>64849.299999999996</v>
      </c>
      <c r="I17" s="37">
        <f>I18+I23+I25+I27+I30+I36+I38+I41+I35</f>
        <v>67200.800000000003</v>
      </c>
    </row>
    <row r="18" spans="1:9" ht="21" customHeight="1" x14ac:dyDescent="0.25">
      <c r="A18" s="38" t="s">
        <v>11</v>
      </c>
      <c r="B18" s="39">
        <v>902</v>
      </c>
      <c r="C18" s="40" t="s">
        <v>25</v>
      </c>
      <c r="D18" s="40" t="s">
        <v>28</v>
      </c>
      <c r="E18" s="40" t="s">
        <v>10</v>
      </c>
      <c r="F18" s="40" t="s">
        <v>10</v>
      </c>
      <c r="G18" s="41">
        <f>G19+G20+G22+G21</f>
        <v>24454.199999999997</v>
      </c>
      <c r="H18" s="41">
        <f>H19+H20+H22+H21</f>
        <v>25372.399999999998</v>
      </c>
      <c r="I18" s="41">
        <f>I19+I20+I22+I21</f>
        <v>27198.7</v>
      </c>
    </row>
    <row r="19" spans="1:9" ht="31.5" customHeight="1" x14ac:dyDescent="0.25">
      <c r="A19" s="42" t="s">
        <v>38</v>
      </c>
      <c r="B19" s="7">
        <v>902</v>
      </c>
      <c r="C19" s="8" t="s">
        <v>25</v>
      </c>
      <c r="D19" s="8" t="s">
        <v>32</v>
      </c>
      <c r="E19" s="8"/>
      <c r="F19" s="8"/>
      <c r="G19" s="23">
        <f>1569.8-103.5</f>
        <v>1466.3</v>
      </c>
      <c r="H19" s="23">
        <v>1630.8</v>
      </c>
      <c r="I19" s="23">
        <v>1843.7</v>
      </c>
    </row>
    <row r="20" spans="1:9" ht="46.5" customHeight="1" x14ac:dyDescent="0.25">
      <c r="A20" s="43" t="s">
        <v>36</v>
      </c>
      <c r="B20" s="7">
        <v>902</v>
      </c>
      <c r="C20" s="8" t="s">
        <v>25</v>
      </c>
      <c r="D20" s="8" t="s">
        <v>33</v>
      </c>
      <c r="E20" s="8" t="s">
        <v>10</v>
      </c>
      <c r="F20" s="8" t="s">
        <v>10</v>
      </c>
      <c r="G20" s="23">
        <f>17850.1-2.6-4021.3+4021.3+140</f>
        <v>17987.5</v>
      </c>
      <c r="H20" s="23">
        <v>19438.099999999999</v>
      </c>
      <c r="I20" s="23">
        <v>21051.5</v>
      </c>
    </row>
    <row r="21" spans="1:9" ht="26.25" customHeight="1" x14ac:dyDescent="0.25">
      <c r="A21" s="43" t="s">
        <v>44</v>
      </c>
      <c r="B21" s="7">
        <v>902</v>
      </c>
      <c r="C21" s="8" t="s">
        <v>25</v>
      </c>
      <c r="D21" s="8" t="s">
        <v>26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40</v>
      </c>
      <c r="B22" s="7">
        <v>902</v>
      </c>
      <c r="C22" s="8" t="s">
        <v>25</v>
      </c>
      <c r="D22" s="8" t="s">
        <v>39</v>
      </c>
      <c r="E22" s="8"/>
      <c r="F22" s="8"/>
      <c r="G22" s="23">
        <f>4203.5+696.9</f>
        <v>4900.3999999999996</v>
      </c>
      <c r="H22" s="23">
        <v>4203.5</v>
      </c>
      <c r="I22" s="23">
        <v>4203.5</v>
      </c>
    </row>
    <row r="23" spans="1:9" ht="23.25" customHeight="1" x14ac:dyDescent="0.25">
      <c r="A23" s="44" t="s">
        <v>20</v>
      </c>
      <c r="B23" s="35">
        <v>902</v>
      </c>
      <c r="C23" s="24" t="s">
        <v>30</v>
      </c>
      <c r="D23" s="24" t="s">
        <v>28</v>
      </c>
      <c r="E23" s="24"/>
      <c r="F23" s="24"/>
      <c r="G23" s="25">
        <f>G24</f>
        <v>314.60000000000002</v>
      </c>
      <c r="H23" s="25">
        <f>H24</f>
        <v>328.5</v>
      </c>
      <c r="I23" s="25">
        <f>I24</f>
        <v>339.9</v>
      </c>
    </row>
    <row r="24" spans="1:9" ht="15.75" customHeight="1" x14ac:dyDescent="0.25">
      <c r="A24" s="43" t="s">
        <v>21</v>
      </c>
      <c r="B24" s="9">
        <v>902</v>
      </c>
      <c r="C24" s="10" t="s">
        <v>30</v>
      </c>
      <c r="D24" s="10" t="s">
        <v>32</v>
      </c>
      <c r="E24" s="10"/>
      <c r="F24" s="10"/>
      <c r="G24" s="26">
        <v>314.60000000000002</v>
      </c>
      <c r="H24" s="26">
        <v>328.5</v>
      </c>
      <c r="I24" s="26">
        <v>339.9</v>
      </c>
    </row>
    <row r="25" spans="1:9" ht="23.25" customHeight="1" x14ac:dyDescent="0.25">
      <c r="A25" s="44" t="s">
        <v>22</v>
      </c>
      <c r="B25" s="35">
        <v>902</v>
      </c>
      <c r="C25" s="24" t="s">
        <v>32</v>
      </c>
      <c r="D25" s="24" t="s">
        <v>28</v>
      </c>
      <c r="E25" s="24"/>
      <c r="F25" s="24"/>
      <c r="G25" s="25">
        <f>G26</f>
        <v>1235.2</v>
      </c>
      <c r="H25" s="25">
        <f>H26</f>
        <v>755</v>
      </c>
      <c r="I25" s="25">
        <f>I26</f>
        <v>774.6</v>
      </c>
    </row>
    <row r="26" spans="1:9" ht="34.5" customHeight="1" x14ac:dyDescent="0.25">
      <c r="A26" s="43" t="s">
        <v>45</v>
      </c>
      <c r="B26" s="9">
        <v>902</v>
      </c>
      <c r="C26" s="10" t="s">
        <v>32</v>
      </c>
      <c r="D26" s="10" t="s">
        <v>27</v>
      </c>
      <c r="E26" s="10"/>
      <c r="F26" s="10"/>
      <c r="G26" s="26">
        <f>1085.2+150</f>
        <v>1235.2</v>
      </c>
      <c r="H26" s="26">
        <f>605+150</f>
        <v>755</v>
      </c>
      <c r="I26" s="26">
        <f>624.6+150</f>
        <v>774.6</v>
      </c>
    </row>
    <row r="27" spans="1:9" ht="18.75" customHeight="1" x14ac:dyDescent="0.25">
      <c r="A27" s="38" t="s">
        <v>13</v>
      </c>
      <c r="B27" s="39">
        <v>902</v>
      </c>
      <c r="C27" s="40" t="s">
        <v>33</v>
      </c>
      <c r="D27" s="40" t="s">
        <v>28</v>
      </c>
      <c r="E27" s="40" t="s">
        <v>10</v>
      </c>
      <c r="F27" s="40" t="s">
        <v>10</v>
      </c>
      <c r="G27" s="41">
        <f>G28+G29</f>
        <v>31218.000000000004</v>
      </c>
      <c r="H27" s="41">
        <f>H28</f>
        <v>3700</v>
      </c>
      <c r="I27" s="41">
        <f>I28</f>
        <v>3250</v>
      </c>
    </row>
    <row r="28" spans="1:9" ht="16.5" customHeight="1" x14ac:dyDescent="0.25">
      <c r="A28" s="43" t="s">
        <v>24</v>
      </c>
      <c r="B28" s="9">
        <v>902</v>
      </c>
      <c r="C28" s="10" t="s">
        <v>33</v>
      </c>
      <c r="D28" s="10" t="s">
        <v>35</v>
      </c>
      <c r="E28" s="10" t="s">
        <v>10</v>
      </c>
      <c r="F28" s="10" t="s">
        <v>10</v>
      </c>
      <c r="G28" s="26">
        <f>5424.9+3851.4+21111.7+4021.3+350+200-3851.3-740+550</f>
        <v>30918.000000000004</v>
      </c>
      <c r="H28" s="26">
        <v>3700</v>
      </c>
      <c r="I28" s="26">
        <v>3250</v>
      </c>
    </row>
    <row r="29" spans="1:9" ht="16.5" customHeight="1" x14ac:dyDescent="0.25">
      <c r="A29" s="38" t="s">
        <v>42</v>
      </c>
      <c r="B29" s="39">
        <v>902</v>
      </c>
      <c r="C29" s="40" t="s">
        <v>33</v>
      </c>
      <c r="D29" s="40" t="s">
        <v>43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29</v>
      </c>
      <c r="D30" s="40" t="s">
        <v>28</v>
      </c>
      <c r="E30" s="40" t="s">
        <v>10</v>
      </c>
      <c r="F30" s="40" t="s">
        <v>10</v>
      </c>
      <c r="G30" s="41">
        <f>G31+G32+G33</f>
        <v>28155.9</v>
      </c>
      <c r="H30" s="41">
        <f>H31+H32+H33</f>
        <v>7161.5</v>
      </c>
      <c r="I30" s="41">
        <f>I31+I32+I33</f>
        <v>10615.7</v>
      </c>
    </row>
    <row r="31" spans="1:9" ht="21" customHeight="1" x14ac:dyDescent="0.25">
      <c r="A31" s="43" t="s">
        <v>0</v>
      </c>
      <c r="B31" s="9">
        <v>902</v>
      </c>
      <c r="C31" s="10" t="s">
        <v>29</v>
      </c>
      <c r="D31" s="10" t="s">
        <v>25</v>
      </c>
      <c r="E31" s="10"/>
      <c r="F31" s="10"/>
      <c r="G31" s="26">
        <f>365+56</f>
        <v>421</v>
      </c>
      <c r="H31" s="26">
        <f>223.4+55</f>
        <v>278.39999999999998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29</v>
      </c>
      <c r="D32" s="10" t="s">
        <v>30</v>
      </c>
      <c r="E32" s="10" t="s">
        <v>10</v>
      </c>
      <c r="F32" s="10"/>
      <c r="G32" s="23">
        <f>826+50+50-5</f>
        <v>921</v>
      </c>
      <c r="H32" s="23">
        <v>830</v>
      </c>
      <c r="I32" s="23">
        <v>900</v>
      </c>
    </row>
    <row r="33" spans="1:9" ht="21" customHeight="1" x14ac:dyDescent="0.25">
      <c r="A33" s="43" t="s">
        <v>15</v>
      </c>
      <c r="B33" s="7">
        <v>902</v>
      </c>
      <c r="C33" s="8" t="s">
        <v>29</v>
      </c>
      <c r="D33" s="8" t="s">
        <v>32</v>
      </c>
      <c r="E33" s="10"/>
      <c r="F33" s="10"/>
      <c r="G33" s="23">
        <f>11588.5+150+6231.4+8000+362+160+322</f>
        <v>26813.9</v>
      </c>
      <c r="H33" s="23">
        <f>6108.1-55</f>
        <v>6053.1</v>
      </c>
      <c r="I33" s="23">
        <v>9483.7000000000007</v>
      </c>
    </row>
    <row r="34" spans="1:9" ht="21" customHeight="1" x14ac:dyDescent="0.25">
      <c r="A34" s="38" t="s">
        <v>54</v>
      </c>
      <c r="B34" s="7">
        <v>902</v>
      </c>
      <c r="C34" s="24" t="s">
        <v>53</v>
      </c>
      <c r="D34" s="24" t="s">
        <v>28</v>
      </c>
      <c r="E34" s="10"/>
      <c r="F34" s="10"/>
      <c r="G34" s="23">
        <f>G35</f>
        <v>324.90000000000003</v>
      </c>
      <c r="H34" s="23">
        <f>H35</f>
        <v>352.3</v>
      </c>
      <c r="I34" s="23">
        <f>I35</f>
        <v>384.5</v>
      </c>
    </row>
    <row r="35" spans="1:9" ht="21" customHeight="1" x14ac:dyDescent="0.25">
      <c r="A35" s="43" t="s">
        <v>52</v>
      </c>
      <c r="B35" s="7">
        <v>902</v>
      </c>
      <c r="C35" s="24" t="s">
        <v>53</v>
      </c>
      <c r="D35" s="24" t="s">
        <v>53</v>
      </c>
      <c r="E35" s="10"/>
      <c r="F35" s="10"/>
      <c r="G35" s="25">
        <f>218+104.3+2.6</f>
        <v>324.90000000000003</v>
      </c>
      <c r="H35" s="25">
        <f>237.6+114.7</f>
        <v>352.3</v>
      </c>
      <c r="I35" s="25">
        <f>259+125.5</f>
        <v>384.5</v>
      </c>
    </row>
    <row r="36" spans="1:9" ht="28.5" customHeight="1" x14ac:dyDescent="0.25">
      <c r="A36" s="38" t="s">
        <v>23</v>
      </c>
      <c r="B36" s="39">
        <v>902</v>
      </c>
      <c r="C36" s="24" t="s">
        <v>34</v>
      </c>
      <c r="D36" s="24" t="s">
        <v>28</v>
      </c>
      <c r="E36" s="24" t="s">
        <v>10</v>
      </c>
      <c r="F36" s="24" t="s">
        <v>10</v>
      </c>
      <c r="G36" s="25">
        <f>G37</f>
        <v>14668.8</v>
      </c>
      <c r="H36" s="25">
        <f>H37</f>
        <v>17665.7</v>
      </c>
      <c r="I36" s="25">
        <f>I37</f>
        <v>17531.099999999999</v>
      </c>
    </row>
    <row r="37" spans="1:9" ht="24" customHeight="1" x14ac:dyDescent="0.25">
      <c r="A37" s="43" t="s">
        <v>9</v>
      </c>
      <c r="B37" s="9">
        <v>902</v>
      </c>
      <c r="C37" s="10" t="s">
        <v>34</v>
      </c>
      <c r="D37" s="10" t="s">
        <v>25</v>
      </c>
      <c r="E37" s="10" t="s">
        <v>10</v>
      </c>
      <c r="F37" s="10" t="s">
        <v>10</v>
      </c>
      <c r="G37" s="23">
        <f>16509.8-750-545.5-545.5</f>
        <v>14668.8</v>
      </c>
      <c r="H37" s="23">
        <f>17665.7</f>
        <v>17665.7</v>
      </c>
      <c r="I37" s="23">
        <v>17531.099999999999</v>
      </c>
    </row>
    <row r="38" spans="1:9" ht="28.5" customHeight="1" x14ac:dyDescent="0.25">
      <c r="A38" s="38" t="s">
        <v>12</v>
      </c>
      <c r="B38" s="39">
        <v>902</v>
      </c>
      <c r="C38" s="40" t="s">
        <v>27</v>
      </c>
      <c r="D38" s="40" t="s">
        <v>28</v>
      </c>
      <c r="E38" s="40" t="s">
        <v>10</v>
      </c>
      <c r="F38" s="40" t="s">
        <v>10</v>
      </c>
      <c r="G38" s="23">
        <f>G39+G40</f>
        <v>2050.9</v>
      </c>
      <c r="H38" s="23">
        <f>H39+H40</f>
        <v>1779.5</v>
      </c>
      <c r="I38" s="23">
        <f>I39+I40</f>
        <v>1894.7</v>
      </c>
    </row>
    <row r="39" spans="1:9" ht="29.25" customHeight="1" x14ac:dyDescent="0.25">
      <c r="A39" s="43" t="s">
        <v>8</v>
      </c>
      <c r="B39" s="9">
        <v>902</v>
      </c>
      <c r="C39" s="10" t="s">
        <v>27</v>
      </c>
      <c r="D39" s="10" t="s">
        <v>25</v>
      </c>
      <c r="E39" s="10" t="s">
        <v>10</v>
      </c>
      <c r="F39" s="10" t="s">
        <v>10</v>
      </c>
      <c r="G39" s="23">
        <f>1173.9+103.5</f>
        <v>1277.4000000000001</v>
      </c>
      <c r="H39" s="23">
        <v>1279.5</v>
      </c>
      <c r="I39" s="23">
        <v>1394.7</v>
      </c>
    </row>
    <row r="40" spans="1:9" ht="27" customHeight="1" x14ac:dyDescent="0.25">
      <c r="A40" s="43" t="s">
        <v>6</v>
      </c>
      <c r="B40" s="9">
        <v>902</v>
      </c>
      <c r="C40" s="10" t="s">
        <v>27</v>
      </c>
      <c r="D40" s="10" t="s">
        <v>32</v>
      </c>
      <c r="E40" s="10" t="s">
        <v>10</v>
      </c>
      <c r="F40" s="10" t="s">
        <v>10</v>
      </c>
      <c r="G40" s="26">
        <f>500+273.5</f>
        <v>773.5</v>
      </c>
      <c r="H40" s="26">
        <v>500</v>
      </c>
      <c r="I40" s="26">
        <v>500</v>
      </c>
    </row>
    <row r="41" spans="1:9" ht="15.75" customHeight="1" x14ac:dyDescent="0.25">
      <c r="A41" s="38" t="s">
        <v>18</v>
      </c>
      <c r="B41" s="39">
        <v>902</v>
      </c>
      <c r="C41" s="40" t="s">
        <v>26</v>
      </c>
      <c r="D41" s="40" t="s">
        <v>28</v>
      </c>
      <c r="E41" s="40"/>
      <c r="F41" s="40"/>
      <c r="G41" s="45">
        <f>G42</f>
        <v>2276.6</v>
      </c>
      <c r="H41" s="45">
        <f>H42+H43</f>
        <v>7734.4</v>
      </c>
      <c r="I41" s="45">
        <f>I42+I43</f>
        <v>5211.6000000000004</v>
      </c>
    </row>
    <row r="42" spans="1:9" ht="21.75" customHeight="1" x14ac:dyDescent="0.25">
      <c r="A42" s="43" t="s">
        <v>19</v>
      </c>
      <c r="B42" s="7">
        <v>902</v>
      </c>
      <c r="C42" s="8" t="s">
        <v>26</v>
      </c>
      <c r="D42" s="8" t="s">
        <v>25</v>
      </c>
      <c r="E42" s="10"/>
      <c r="F42" s="10"/>
      <c r="G42" s="45">
        <v>2276.6</v>
      </c>
      <c r="H42" s="45">
        <v>2644.9</v>
      </c>
      <c r="I42" s="45">
        <v>2883</v>
      </c>
    </row>
    <row r="43" spans="1:9" ht="29.25" customHeight="1" x14ac:dyDescent="0.25">
      <c r="A43" s="43" t="s">
        <v>48</v>
      </c>
      <c r="B43" s="7">
        <v>902</v>
      </c>
      <c r="C43" s="8" t="s">
        <v>26</v>
      </c>
      <c r="D43" s="8" t="s">
        <v>30</v>
      </c>
      <c r="E43" s="8"/>
      <c r="F43" s="8"/>
      <c r="G43" s="45">
        <v>0</v>
      </c>
      <c r="H43" s="45">
        <v>5089.5</v>
      </c>
      <c r="I43" s="45">
        <v>2328.6</v>
      </c>
    </row>
    <row r="44" spans="1:9" ht="29.25" customHeight="1" x14ac:dyDescent="0.25">
      <c r="A44" s="38" t="s">
        <v>61</v>
      </c>
      <c r="B44" s="35">
        <v>902</v>
      </c>
      <c r="C44" s="24" t="s">
        <v>39</v>
      </c>
      <c r="D44" s="24" t="s">
        <v>28</v>
      </c>
      <c r="E44" s="8"/>
      <c r="F44" s="8"/>
      <c r="G44" s="45">
        <f>G45</f>
        <v>5</v>
      </c>
      <c r="H44" s="45">
        <f>H45</f>
        <v>0</v>
      </c>
      <c r="I44" s="45">
        <f>I45</f>
        <v>0</v>
      </c>
    </row>
    <row r="45" spans="1:9" ht="29.25" customHeight="1" x14ac:dyDescent="0.25">
      <c r="A45" s="43" t="s">
        <v>60</v>
      </c>
      <c r="B45" s="7">
        <v>902</v>
      </c>
      <c r="C45" s="8" t="s">
        <v>39</v>
      </c>
      <c r="D45" s="8" t="s">
        <v>25</v>
      </c>
      <c r="E45" s="8"/>
      <c r="F45" s="8"/>
      <c r="G45" s="45">
        <v>5</v>
      </c>
      <c r="H45" s="45">
        <v>0</v>
      </c>
      <c r="I45" s="45">
        <v>0</v>
      </c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50.2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30" customHeight="1" x14ac:dyDescent="0.25">
      <c r="A48" s="16"/>
      <c r="B48" s="17"/>
      <c r="C48" s="13"/>
      <c r="D48" s="13"/>
      <c r="E48" s="13"/>
      <c r="F48" s="13"/>
      <c r="G48" s="18"/>
      <c r="H48" s="18"/>
      <c r="I48" s="18"/>
    </row>
    <row r="49" spans="1:9" ht="19.5" customHeight="1" x14ac:dyDescent="0.25">
      <c r="A49" s="16"/>
      <c r="B49" s="17"/>
      <c r="C49" s="13"/>
      <c r="D49" s="13"/>
      <c r="E49" s="13"/>
      <c r="F49" s="13"/>
      <c r="G49" s="18"/>
      <c r="H49" s="18"/>
      <c r="I49" s="18"/>
    </row>
    <row r="50" spans="1:9" ht="19.149999999999999" customHeight="1" x14ac:dyDescent="0.25">
      <c r="G50" s="18"/>
      <c r="H50" s="18"/>
      <c r="I50" s="18"/>
    </row>
    <row r="51" spans="1:9" ht="15.75" x14ac:dyDescent="0.25">
      <c r="G51" s="18"/>
      <c r="H51" s="18"/>
      <c r="I51" s="18"/>
    </row>
    <row r="52" spans="1:9" ht="15.75" x14ac:dyDescent="0.25">
      <c r="G52" s="18"/>
      <c r="H52" s="18"/>
      <c r="I52" s="18"/>
    </row>
    <row r="53" spans="1:9" ht="15.75" x14ac:dyDescent="0.25">
      <c r="G53" s="18"/>
      <c r="H53" s="18"/>
      <c r="I53" s="18"/>
    </row>
    <row r="54" spans="1:9" ht="15.75" x14ac:dyDescent="0.25">
      <c r="G54" s="18"/>
      <c r="H54" s="18"/>
      <c r="I54" s="18"/>
    </row>
    <row r="55" spans="1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2023-06-07T07:25:30Z</cp:lastPrinted>
  <dcterms:created xsi:type="dcterms:W3CDTF">2007-09-04T08:08:49Z</dcterms:created>
  <dcterms:modified xsi:type="dcterms:W3CDTF">2023-06-08T13:03:31Z</dcterms:modified>
</cp:coreProperties>
</file>