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17970" windowHeight="6030" tabRatio="557"/>
  </bookViews>
  <sheets>
    <sheet name="пр10(2014)" sheetId="1" r:id="rId1"/>
  </sheets>
  <externalReferences>
    <externalReference r:id="rId2"/>
  </externalReferences>
  <definedNames>
    <definedName name="_xlnm.Print_Area" localSheetId="0">'пр10(2014)'!$A$1:$H$170</definedName>
    <definedName name="прил8">#REF!</definedName>
  </definedNames>
  <calcPr calcId="162913"/>
</workbook>
</file>

<file path=xl/calcChain.xml><?xml version="1.0" encoding="utf-8"?>
<calcChain xmlns="http://schemas.openxmlformats.org/spreadsheetml/2006/main">
  <c r="H16" i="1" l="1"/>
  <c r="G16" i="1"/>
  <c r="G15" i="1" s="1"/>
  <c r="H138" i="1"/>
  <c r="H137" i="1"/>
  <c r="G138" i="1"/>
  <c r="G137" i="1"/>
  <c r="F138" i="1"/>
  <c r="F137" i="1"/>
  <c r="F131" i="1"/>
  <c r="F75" i="1"/>
  <c r="F74" i="1" s="1"/>
  <c r="F73" i="1" s="1"/>
  <c r="H74" i="1"/>
  <c r="H73" i="1"/>
  <c r="G74" i="1"/>
  <c r="G73" i="1"/>
  <c r="H37" i="1"/>
  <c r="H36" i="1"/>
  <c r="G37" i="1"/>
  <c r="G36" i="1"/>
  <c r="H22" i="1"/>
  <c r="G22" i="1"/>
  <c r="G21" i="1" s="1"/>
  <c r="F22" i="1"/>
  <c r="H24" i="1"/>
  <c r="G24" i="1"/>
  <c r="F24" i="1"/>
  <c r="F18" i="1"/>
  <c r="F15" i="1" s="1"/>
  <c r="H133" i="1"/>
  <c r="G133" i="1"/>
  <c r="F135" i="1"/>
  <c r="F134" i="1" s="1"/>
  <c r="F133" i="1" s="1"/>
  <c r="H15" i="1"/>
  <c r="H14" i="1"/>
  <c r="F80" i="1"/>
  <c r="F79" i="1"/>
  <c r="F78" i="1" s="1"/>
  <c r="F77" i="1" s="1"/>
  <c r="F82" i="1"/>
  <c r="F56" i="1"/>
  <c r="F55" i="1" s="1"/>
  <c r="F54" i="1" s="1"/>
  <c r="F53" i="1" s="1"/>
  <c r="F34" i="1"/>
  <c r="F33" i="1" s="1"/>
  <c r="F37" i="1"/>
  <c r="F36" i="1" s="1"/>
  <c r="F105" i="1"/>
  <c r="F86" i="1"/>
  <c r="F102" i="1"/>
  <c r="F99" i="1" s="1"/>
  <c r="F98" i="1" s="1"/>
  <c r="F104" i="1"/>
  <c r="G70" i="1"/>
  <c r="G69" i="1" s="1"/>
  <c r="H71" i="1"/>
  <c r="H70" i="1" s="1"/>
  <c r="H69" i="1" s="1"/>
  <c r="G99" i="1"/>
  <c r="F59" i="1"/>
  <c r="F58" i="1"/>
  <c r="F57" i="1"/>
  <c r="F48" i="1"/>
  <c r="F47" i="1"/>
  <c r="G111" i="1"/>
  <c r="G110" i="1"/>
  <c r="G109" i="1" s="1"/>
  <c r="G108" i="1" s="1"/>
  <c r="G118" i="1"/>
  <c r="G117" i="1"/>
  <c r="G116" i="1" s="1"/>
  <c r="H99" i="1"/>
  <c r="H98" i="1" s="1"/>
  <c r="G105" i="1"/>
  <c r="G98" i="1" s="1"/>
  <c r="H40" i="1"/>
  <c r="H39" i="1"/>
  <c r="G40" i="1"/>
  <c r="G39" i="1" s="1"/>
  <c r="F40" i="1"/>
  <c r="F39" i="1" s="1"/>
  <c r="H88" i="1"/>
  <c r="G88" i="1"/>
  <c r="F118" i="1"/>
  <c r="F117" i="1"/>
  <c r="F88" i="1"/>
  <c r="H131" i="1"/>
  <c r="G131" i="1"/>
  <c r="G167" i="1"/>
  <c r="G166" i="1" s="1"/>
  <c r="G165" i="1" s="1"/>
  <c r="G163" i="1"/>
  <c r="G162" i="1"/>
  <c r="G161" i="1" s="1"/>
  <c r="G157" i="1"/>
  <c r="G156" i="1" s="1"/>
  <c r="G154" i="1"/>
  <c r="G153" i="1" s="1"/>
  <c r="G152" i="1" s="1"/>
  <c r="G148" i="1" s="1"/>
  <c r="G147" i="1" s="1"/>
  <c r="G129" i="1"/>
  <c r="G127" i="1"/>
  <c r="G126" i="1"/>
  <c r="G125" i="1" s="1"/>
  <c r="G124" i="1" s="1"/>
  <c r="G121" i="1"/>
  <c r="G120" i="1"/>
  <c r="G114" i="1"/>
  <c r="G113" i="1"/>
  <c r="G100" i="1"/>
  <c r="G96" i="1"/>
  <c r="G95" i="1" s="1"/>
  <c r="G93" i="1"/>
  <c r="G92" i="1" s="1"/>
  <c r="G91" i="1" s="1"/>
  <c r="G90" i="1" s="1"/>
  <c r="G82" i="1"/>
  <c r="G80" i="1"/>
  <c r="G79" i="1"/>
  <c r="G78" i="1"/>
  <c r="G77" i="1" s="1"/>
  <c r="G67" i="1"/>
  <c r="G66" i="1" s="1"/>
  <c r="G65" i="1" s="1"/>
  <c r="G62" i="1"/>
  <c r="G61" i="1"/>
  <c r="G59" i="1"/>
  <c r="G58" i="1"/>
  <c r="G57" i="1" s="1"/>
  <c r="G55" i="1"/>
  <c r="G54" i="1" s="1"/>
  <c r="G53" i="1" s="1"/>
  <c r="G51" i="1"/>
  <c r="G50" i="1"/>
  <c r="G48" i="1"/>
  <c r="G47" i="1"/>
  <c r="G46" i="1" s="1"/>
  <c r="G45" i="1" s="1"/>
  <c r="G34" i="1"/>
  <c r="G33" i="1"/>
  <c r="G31" i="1"/>
  <c r="G30" i="1"/>
  <c r="G29" i="1" s="1"/>
  <c r="G28" i="1" s="1"/>
  <c r="G19" i="1"/>
  <c r="F167" i="1"/>
  <c r="F166" i="1"/>
  <c r="F165" i="1" s="1"/>
  <c r="F163" i="1"/>
  <c r="F162" i="1" s="1"/>
  <c r="F161" i="1" s="1"/>
  <c r="F157" i="1"/>
  <c r="F156" i="1"/>
  <c r="F154" i="1"/>
  <c r="F153" i="1"/>
  <c r="F152" i="1" s="1"/>
  <c r="F129" i="1"/>
  <c r="F127" i="1"/>
  <c r="F126" i="1"/>
  <c r="F125" i="1" s="1"/>
  <c r="F124" i="1" s="1"/>
  <c r="F121" i="1"/>
  <c r="F120" i="1"/>
  <c r="F116" i="1" s="1"/>
  <c r="F108" i="1" s="1"/>
  <c r="F114" i="1"/>
  <c r="F113" i="1"/>
  <c r="F111" i="1"/>
  <c r="F110" i="1"/>
  <c r="F100" i="1"/>
  <c r="F96" i="1"/>
  <c r="F95" i="1"/>
  <c r="F93" i="1"/>
  <c r="F92" i="1" s="1"/>
  <c r="F91" i="1" s="1"/>
  <c r="F90" i="1" s="1"/>
  <c r="F70" i="1"/>
  <c r="F69" i="1" s="1"/>
  <c r="F65" i="1" s="1"/>
  <c r="F67" i="1"/>
  <c r="F66" i="1"/>
  <c r="F62" i="1"/>
  <c r="F61" i="1"/>
  <c r="F51" i="1"/>
  <c r="F50" i="1"/>
  <c r="F31" i="1"/>
  <c r="F30" i="1"/>
  <c r="F19" i="1"/>
  <c r="H129" i="1"/>
  <c r="H96" i="1"/>
  <c r="H95" i="1"/>
  <c r="H167" i="1"/>
  <c r="H166" i="1"/>
  <c r="H165" i="1"/>
  <c r="H163" i="1"/>
  <c r="H162" i="1" s="1"/>
  <c r="H161" i="1" s="1"/>
  <c r="H157" i="1"/>
  <c r="H156" i="1"/>
  <c r="H154" i="1"/>
  <c r="H153" i="1"/>
  <c r="H152" i="1"/>
  <c r="H148" i="1"/>
  <c r="H147" i="1" s="1"/>
  <c r="H127" i="1"/>
  <c r="H126" i="1" s="1"/>
  <c r="H125" i="1" s="1"/>
  <c r="H124" i="1" s="1"/>
  <c r="H121" i="1"/>
  <c r="H120" i="1"/>
  <c r="H116" i="1"/>
  <c r="H118" i="1"/>
  <c r="H117" i="1"/>
  <c r="H114" i="1"/>
  <c r="H113" i="1"/>
  <c r="H111" i="1"/>
  <c r="H110" i="1"/>
  <c r="H109" i="1" s="1"/>
  <c r="H108" i="1" s="1"/>
  <c r="H100" i="1"/>
  <c r="H93" i="1"/>
  <c r="H92" i="1" s="1"/>
  <c r="H91" i="1" s="1"/>
  <c r="H90" i="1" s="1"/>
  <c r="H82" i="1"/>
  <c r="H80" i="1"/>
  <c r="H79" i="1"/>
  <c r="H67" i="1"/>
  <c r="H66" i="1"/>
  <c r="H65" i="1" s="1"/>
  <c r="H62" i="1"/>
  <c r="H61" i="1"/>
  <c r="H59" i="1"/>
  <c r="H58" i="1"/>
  <c r="H57" i="1" s="1"/>
  <c r="H55" i="1"/>
  <c r="H54" i="1"/>
  <c r="H53" i="1"/>
  <c r="H51" i="1"/>
  <c r="H50" i="1"/>
  <c r="H48" i="1"/>
  <c r="H47" i="1" s="1"/>
  <c r="H46" i="1" s="1"/>
  <c r="H34" i="1"/>
  <c r="H33" i="1"/>
  <c r="H31" i="1"/>
  <c r="H30" i="1" s="1"/>
  <c r="H29" i="1" s="1"/>
  <c r="H28" i="1" s="1"/>
  <c r="H19" i="1"/>
  <c r="H21" i="1"/>
  <c r="H13" i="1"/>
  <c r="F21" i="1"/>
  <c r="H78" i="1"/>
  <c r="H77" i="1" s="1"/>
  <c r="F109" i="1"/>
  <c r="F46" i="1"/>
  <c r="F45" i="1" l="1"/>
  <c r="F29" i="1"/>
  <c r="F28" i="1" s="1"/>
  <c r="G13" i="1"/>
  <c r="G12" i="1" s="1"/>
  <c r="G14" i="1"/>
  <c r="F148" i="1"/>
  <c r="F147" i="1" s="1"/>
  <c r="H45" i="1"/>
  <c r="H12" i="1" s="1"/>
  <c r="F13" i="1"/>
  <c r="F12" i="1" s="1"/>
  <c r="F14" i="1"/>
</calcChain>
</file>

<file path=xl/sharedStrings.xml><?xml version="1.0" encoding="utf-8"?>
<sst xmlns="http://schemas.openxmlformats.org/spreadsheetml/2006/main" count="547" uniqueCount="259">
  <si>
    <t xml:space="preserve">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</t>
  </si>
  <si>
    <t xml:space="preserve">Мероприятия по сносу и утилизации деревьев, угрожающих жизни людей и системам жизнеобеспечения ЖКХ </t>
  </si>
  <si>
    <t>0440100000</t>
  </si>
  <si>
    <t>0440200000</t>
  </si>
  <si>
    <t>0500000000</t>
  </si>
  <si>
    <t xml:space="preserve">Ремонт автомобильных дорог общего пользования местного значения </t>
  </si>
  <si>
    <t>0600000000</t>
  </si>
  <si>
    <t>0700000000</t>
  </si>
  <si>
    <t>0800000000</t>
  </si>
  <si>
    <t>Мероприятия по проведению работ по обеспечению первичных мер пожарной безопасности</t>
  </si>
  <si>
    <t>Проведение превентивных мероприятий в области гражданской обороны и чрезвычайных ситуаций</t>
  </si>
  <si>
    <t xml:space="preserve">Мероприятия по профилактике экстремизма и терроризма на территории  Пениковского сельского поселения </t>
  </si>
  <si>
    <t>0900000000</t>
  </si>
  <si>
    <t xml:space="preserve">Мероприятия по оплате денежного вознаграждения старостам населенных пунктов  </t>
  </si>
  <si>
    <t>9000000000</t>
  </si>
  <si>
    <t>Благоустройство</t>
  </si>
  <si>
    <t>310</t>
  </si>
  <si>
    <t>Публичные нормативные социальные выплаты гражданам</t>
  </si>
  <si>
    <t>850</t>
  </si>
  <si>
    <t>120</t>
  </si>
  <si>
    <t>540</t>
  </si>
  <si>
    <t>Иные межбюджетные трансферты</t>
  </si>
  <si>
    <t>Осуществление отдельных государственных полномочий в рамках непрограммнвх направлений деятельности органов местного самоуправления</t>
  </si>
  <si>
    <t>Мобилизационная и вневойсковая подготовка</t>
  </si>
  <si>
    <t>УТВЕРЖДЕНО</t>
  </si>
  <si>
    <t>решением совета депутатов</t>
  </si>
  <si>
    <t>13</t>
  </si>
  <si>
    <t>Рз</t>
  </si>
  <si>
    <t>ПР</t>
  </si>
  <si>
    <t>10</t>
  </si>
  <si>
    <t>12</t>
  </si>
  <si>
    <t>11</t>
  </si>
  <si>
    <t>6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</si>
  <si>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</si>
  <si>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Защита населения и территории отчрезвычайных ситуаций природного и техногенного характера, гражданская оборона</t>
  </si>
  <si>
    <t>Межбюджетные трансферты на передачу полномочий по исполнению бюджета и контролю за исполнением данного бюджета</t>
  </si>
  <si>
    <t>04</t>
  </si>
  <si>
    <t>05</t>
  </si>
  <si>
    <t>08</t>
  </si>
  <si>
    <t>09</t>
  </si>
  <si>
    <t>240</t>
  </si>
  <si>
    <t>Жилищное  хозяйство</t>
  </si>
  <si>
    <t>4</t>
  </si>
  <si>
    <t>5</t>
  </si>
  <si>
    <t>Другие общегосударственные вопросы</t>
  </si>
  <si>
    <t>Наименование</t>
  </si>
  <si>
    <t>01</t>
  </si>
  <si>
    <t>02</t>
  </si>
  <si>
    <t>03</t>
  </si>
  <si>
    <t>Обеспечение деятельности аппаратов органов местного самоуправления</t>
  </si>
  <si>
    <t>Межбюджетные трансферты муниципальным образованиям</t>
  </si>
  <si>
    <t xml:space="preserve"> </t>
  </si>
  <si>
    <t>Распределение бюджетных ассигнований</t>
  </si>
  <si>
    <t>ВР</t>
  </si>
  <si>
    <t>ЦСР</t>
  </si>
  <si>
    <t>2</t>
  </si>
  <si>
    <t>3</t>
  </si>
  <si>
    <t>Всего</t>
  </si>
  <si>
    <t>Коммунальное хозяйство</t>
  </si>
  <si>
    <t>Непрограммные направления деятельности органов местного самоуправления</t>
  </si>
  <si>
    <t>Реализация функций и полномочий  органов местного самоуправления в рамках непрограммных направлений деятельности</t>
  </si>
  <si>
    <t>Функционирование местных администраций</t>
  </si>
  <si>
    <t>Дорожное хозяйство (дорожные фонды)</t>
  </si>
  <si>
    <t>410</t>
  </si>
  <si>
    <t>Иные закупки товаров, работ и услуг для обеспечения государственных(муниципальных) нужд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</si>
  <si>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</si>
  <si>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</si>
  <si>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закупки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</si>
  <si>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муниципальных) нужд</t>
  </si>
  <si>
    <t>0100000000</t>
  </si>
  <si>
    <t>0200000000</t>
  </si>
  <si>
    <t>0300000000</t>
  </si>
  <si>
    <t>0400000000</t>
  </si>
  <si>
    <t>Мероприятия по модернизации, ремонту и поддержания в работоспособном состоянии уличного освещения</t>
  </si>
  <si>
    <t xml:space="preserve">Мероприятия по оплате электроэнергии уличного освещения </t>
  </si>
  <si>
    <t xml:space="preserve">Мероприятия по ликвидации несанкционированных свалок </t>
  </si>
  <si>
    <t>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</t>
  </si>
  <si>
    <t>Доплаты к пенсиям за муниципальный стаж муниципальным служащим, замещавшим должности муниципальной службы</t>
  </si>
  <si>
    <t xml:space="preserve">Осуществление отдельных государственных полномочий Ленинградской области </t>
  </si>
  <si>
    <t>Проведение превентивных мероприятий в области пожарной безопасности</t>
  </si>
  <si>
    <t>Межбюджетные трансферты на передачу полномочий по осуществлению муниципального финансового контроля</t>
  </si>
  <si>
    <t>610</t>
  </si>
  <si>
    <t>Предоставление муниципальным бюджетным и автономным учреждениям субсидий на обеспечение деятельности домов культуры</t>
  </si>
  <si>
    <t>Предоставление муниципальным бюджетным и автономным учреждениям субсидий на обеспечение деятельности библиотек</t>
  </si>
  <si>
    <t>Мероприятия по обеспечению выплат стимулирующего характера работникам муниципальных учреждений культуры</t>
  </si>
  <si>
    <t>Материальная помощь и социальные выплаты гражданам проживающим на территории Пениковского поселения.</t>
  </si>
  <si>
    <t>Иные межбюджетные трансферты по передаче полномочий по организации ритуальных услуг и содержание мест захоронений</t>
  </si>
  <si>
    <t>Пенсионное обеспечение</t>
  </si>
  <si>
    <t>0440400000</t>
  </si>
  <si>
    <t>Предоставление муниципальным бюджетным и автономным учреждениям субсидий на развитие физической культуры и массового спорта на территории поселения</t>
  </si>
  <si>
    <t>Предоставление муниципальным бюджетным и автономным учреждениям субсидий на реализацию молодежной политики</t>
  </si>
  <si>
    <t xml:space="preserve">Мероприятия по замене внутриквартирных приборов учета потребляемых ресурсов  по договору соцнайма  </t>
  </si>
  <si>
    <t>Оценка состояния автомобильных дорог общего пользования местного значения</t>
  </si>
  <si>
    <t>Зимнее содержание  автомобильных дорог общего пользования местного значения</t>
  </si>
  <si>
    <t>Мероприятия по содержанию и оснащению элементами обустройства автомобильных дорог общего пользования местного значения</t>
  </si>
  <si>
    <t xml:space="preserve">Прочие расходы на приведение  в нормативное состояние автомобильных дорог общего пользования местного значения </t>
  </si>
  <si>
    <t xml:space="preserve">Подготовительные работы по проектированию и строительству  распределительного газопровода на территории поселения </t>
  </si>
  <si>
    <t>Мероприятия по оплате денежного вознаграждения председателю инициативной  комиссии</t>
  </si>
  <si>
    <t>Резервные средства</t>
  </si>
  <si>
    <t>870</t>
  </si>
  <si>
    <t>Пособия,компенсации ,социальные выплаты гражданам по публичным нормативным обязательствам</t>
  </si>
  <si>
    <t>Мероприятия по газификации муниципального имущества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</si>
  <si>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"Устойчивое развитие территории муниципального образования Пениковское сельское поселение "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</si>
  <si>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«Развитие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»</t>
  </si>
  <si>
    <t>Мероприятия по оплате коммунальных услуг муниципального фонда</t>
  </si>
  <si>
    <t>Мероприятия по строительству дома культуры с универсальным зрительным залом на 200 мест в д.Пеники</t>
  </si>
  <si>
    <t>Мероприятия по обеспечению комплексного развития сельских территорий</t>
  </si>
  <si>
    <t>Мероприятия на развитие общественной инфрастуктуры муниципального значения</t>
  </si>
  <si>
    <t>Мероприятия по дезинфекции, дезинсекции, дератизации и  уничтожению борщевика</t>
  </si>
  <si>
    <t>Установка и обустройство мусоросборных площадок на территории поселения</t>
  </si>
  <si>
    <t>Мероприятия по установке,обустройству и поддержанию в надлежащем состоянии общественных, спортивных, детских игровых площадок на  территории Пениковского сельского поселения "</t>
  </si>
  <si>
    <t>Содержание и организация деятельности аварийно-спасательных формирований</t>
  </si>
  <si>
    <t>(приложение 5)</t>
  </si>
  <si>
    <t>0140000000</t>
  </si>
  <si>
    <t>Комплекс процессных мероприятий</t>
  </si>
  <si>
    <t>0140100000</t>
  </si>
  <si>
    <t>0140101240</t>
  </si>
  <si>
    <t>01401S0360</t>
  </si>
  <si>
    <t>0140200000</t>
  </si>
  <si>
    <t>0140202240</t>
  </si>
  <si>
    <t>Комплекс процессных мероприятий "Развитие и совершенствование библиотеки Пениковского сельского поселения"</t>
  </si>
  <si>
    <t>Комплекс процессных мероприятий "Развитие физкультуры и спорта на территории муниципального образования Пениковское сельское поселение "</t>
  </si>
  <si>
    <t>0240100000</t>
  </si>
  <si>
    <t>0240103240</t>
  </si>
  <si>
    <t>0240200000</t>
  </si>
  <si>
    <t>0240201450</t>
  </si>
  <si>
    <t>0340100000</t>
  </si>
  <si>
    <t xml:space="preserve">Комплекс процессных  мероприятий " Обслуживание и ремонт муниципального жилого фонда Пениковского сельского поселения" </t>
  </si>
  <si>
    <t>0340101070</t>
  </si>
  <si>
    <t>0340101080</t>
  </si>
  <si>
    <t>0340101480</t>
  </si>
  <si>
    <t>0340101490</t>
  </si>
  <si>
    <t xml:space="preserve">Комплекс процессных мероприятий "Организация уличного освещения на территории муниципального образования Пениковссое сельское поселение" </t>
  </si>
  <si>
    <t>0440101090</t>
  </si>
  <si>
    <t>0440101110</t>
  </si>
  <si>
    <t xml:space="preserve">Комплекс процессных мероприятий "Проведение  комплекса мероприятий по дезинфекции,дезинсекции,дератизации и  уничтожению борщевика Сосновского на территории муниципального образования Пениковское сельское поселение" </t>
  </si>
  <si>
    <t>0440201460</t>
  </si>
  <si>
    <t>0440300000</t>
  </si>
  <si>
    <t xml:space="preserve">Комплекс процессных мероприятий "Организация сбора и вывоза мусора на территории муниципального образования Пениковское сельское поселение" </t>
  </si>
  <si>
    <t>0440301140</t>
  </si>
  <si>
    <t>0440301170</t>
  </si>
  <si>
    <t>044031190</t>
  </si>
  <si>
    <t>0440401200</t>
  </si>
  <si>
    <t>0440401210</t>
  </si>
  <si>
    <t>0540100000</t>
  </si>
  <si>
    <t>Комплекс процессных мероприятий "Оценка,ремонт и содержание  автомобильных дорог  общего пользования местного значения"</t>
  </si>
  <si>
    <t>0640100000</t>
  </si>
  <si>
    <t>Комплекс процессных  мероприятий "Предоставление доплат к пенсии лицам, замещавшим должности муниципальной службы"</t>
  </si>
  <si>
    <t>0640101240</t>
  </si>
  <si>
    <t>0640200000</t>
  </si>
  <si>
    <t>0640201360</t>
  </si>
  <si>
    <t>0740100000</t>
  </si>
  <si>
    <t>Комплекс процессных мероприятий  " Строительство объектов инфраструктуры"</t>
  </si>
  <si>
    <t>0740101370</t>
  </si>
  <si>
    <t>07401S0200</t>
  </si>
  <si>
    <t>07401S0660</t>
  </si>
  <si>
    <t>0740101280</t>
  </si>
  <si>
    <t>Расходы на бюджетные инвестиции в объекты капитального строительства объектов газификации</t>
  </si>
  <si>
    <t xml:space="preserve"> Мероприятия   на   строительство,  реконструкцию, модернизацию объектов </t>
  </si>
  <si>
    <t>0740200000</t>
  </si>
  <si>
    <t>07402L5760</t>
  </si>
  <si>
    <t>0740201500</t>
  </si>
  <si>
    <t>Комплекс процессных мероприятий "Строительство дома культуры с универсальным зрительным залом на 200 мест в д.Пеники"</t>
  </si>
  <si>
    <t>0840100000</t>
  </si>
  <si>
    <t>Комплекс процессных мероприятий "Обеспечение первичных мер   пожарной безопасности в границах населенных пунктов Пениковского поселения "</t>
  </si>
  <si>
    <t>0840101290</t>
  </si>
  <si>
    <t>0840101300</t>
  </si>
  <si>
    <t>0840200000</t>
  </si>
  <si>
    <t>Комплекс процессных  мероприятий " Проведение превентивных мероприятий в области гражданской обороны,и чрезвычайных ситуаций и профилактике терроризма"</t>
  </si>
  <si>
    <t>0840201310</t>
  </si>
  <si>
    <t>0840201320</t>
  </si>
  <si>
    <t>Комплекс процессных мероприятий "Развитие на части территорий муниципального образованияч Пениковское сельское поселение иных форм местного самоуправления"</t>
  </si>
  <si>
    <t>0940100000</t>
  </si>
  <si>
    <t>0940101330</t>
  </si>
  <si>
    <t>0940101470</t>
  </si>
  <si>
    <t>0940200000</t>
  </si>
  <si>
    <t>Иные межбюджетные трансферты на осуществление мероприятий по развитию общественной инфраструктуры муниципального значения</t>
  </si>
  <si>
    <t>0140105020</t>
  </si>
  <si>
    <t>07</t>
  </si>
  <si>
    <t xml:space="preserve">Мероприятия по ремонту  и обслуживанию муниципального    фонда  </t>
  </si>
  <si>
    <t>Мероприятия на поддержку содействия трудовой адаптации и занятости молодежи</t>
  </si>
  <si>
    <t>Иные межбюджетные трансферты по передаче полномочий по теплоснабжению,водоснабжению и водоотведению</t>
  </si>
  <si>
    <t>Пениковского сельского поселения</t>
  </si>
  <si>
    <t>730</t>
  </si>
  <si>
    <t>Обслуживание государственного(муниципального) внутреннего долга</t>
  </si>
  <si>
    <t>Муниципальная программа  Пениковского сельского поселения Ломоносовского муниципального района Ленинградской области "Развитие культуры в Пениковском сельском поселении"</t>
  </si>
  <si>
    <t>Комплекс процессных мероприятий "Создание условий для культурного развития и культурно-досуговой деятельности населения  Пениковского сельского поселения"</t>
  </si>
  <si>
    <t>Муниципальная программа  Пениковского сельского поселения Ломоносовского муниципального района Ленинградской области "Развитие физкультуры,  спорта и реализация молодежной политики  на территории Пениковского сельского поселения "</t>
  </si>
  <si>
    <t xml:space="preserve">Комплекс процессных  мероприятий "Создание условий для реализации молодежной политики на территории Пениковского сельского поселения" </t>
  </si>
  <si>
    <t>Муниципальная программа Пениковского сельского поселения Ломоносовского муниципального района Ленинградской области "Развитие жилищно-коммунального хозяйства, содержание и обслуживание муниципального фонда  Пениковского сельского поселения "</t>
  </si>
  <si>
    <t>Муниципальная программа Пениковского сельского поселения Ломоносовского муниципального района Ленинградской области "Благоустройство территорий и населенных пунктов Пениковского сельского поселения "</t>
  </si>
  <si>
    <t>Комплекс процессных мероприятий "Строительство и ремонт рекреационных зон в населенных пунктах  на территории  Пениковского сельского поселения"</t>
  </si>
  <si>
    <t>Муниципальная программа Пениковского сельского поселения Ломоносовского муниципального района Ленинградской области "Развитие автомобильных дорог и повышение безопасности дорожного движения в Пениковском сельском поселении "</t>
  </si>
  <si>
    <t xml:space="preserve">Муниципальная программа  Пениковского сельского поселения  Ломоносовского муниципального района Ленинградской области "Социальная поддержка населения в  Пениковском сельском поселении" </t>
  </si>
  <si>
    <t>Комплекс процессных  мероприятий "Предоставление мер социальной поддержки отдельным категориям граждан в Пениковском сельском поселении""</t>
  </si>
  <si>
    <r>
      <t>Муниципальная программа  Пениковского сельского поселения  Ломоносовского муниципального района Ленинградской области «</t>
    </r>
    <r>
      <rPr>
        <sz val="12"/>
        <color indexed="8"/>
        <rFont val="Times New Roman"/>
        <family val="1"/>
        <charset val="204"/>
      </rPr>
      <t xml:space="preserve">Проведение превентивных мероприятий для повышения уровня </t>
    </r>
    <r>
      <rPr>
        <sz val="12"/>
        <rFont val="Times New Roman"/>
        <family val="1"/>
        <charset val="204"/>
      </rPr>
      <t>обеспечения безопасности жизнедеятельности населения</t>
    </r>
    <r>
      <rPr>
        <sz val="12"/>
        <color indexed="8"/>
        <rFont val="Times New Roman"/>
        <family val="1"/>
        <charset val="204"/>
      </rPr>
      <t xml:space="preserve"> на территории  Пениковского сельского поселения</t>
    </r>
    <r>
      <rPr>
        <sz val="12"/>
        <rFont val="Times New Roman"/>
        <family val="1"/>
        <charset val="204"/>
      </rPr>
      <t>»</t>
    </r>
  </si>
  <si>
    <t>Мероприятия  по содействию участия населения в осуществлении местного самоуправления в иных формах  на части территорий   Пениковского сельского поселения</t>
  </si>
  <si>
    <t>Осуществление первичного воинского учета на территориях, где отсутствуют военные комиссариаты</t>
  </si>
  <si>
    <t>2027год Сумма      (тысяч рублей)</t>
  </si>
  <si>
    <t>02402S4330</t>
  </si>
  <si>
    <t xml:space="preserve">Отраслевой проект </t>
  </si>
  <si>
    <t>Субсидии на ремонт автомобильных дорог  общего пользования местного значения</t>
  </si>
  <si>
    <t>09402S5130</t>
  </si>
  <si>
    <t>Комплекс процессных  мероприятий "Содействию развития   на части территорий Пениковского сельского поселения иных форм местного самоуправления для реализации областного закона от 16.02.2024г. №10-оз"</t>
  </si>
  <si>
    <t>9990000000</t>
  </si>
  <si>
    <t>9990100280</t>
  </si>
  <si>
    <t>9990105000</t>
  </si>
  <si>
    <t>9990105010</t>
  </si>
  <si>
    <t>9990105030</t>
  </si>
  <si>
    <t>9990105040</t>
  </si>
  <si>
    <t>9990105050</t>
  </si>
  <si>
    <t>9990150000</t>
  </si>
  <si>
    <t>9990151180</t>
  </si>
  <si>
    <t>9990170000</t>
  </si>
  <si>
    <t>9990171340</t>
  </si>
  <si>
    <t>Муниципальная программа Пениковского сельского поселения Ломоносовского муниципального района Ленинградской области «Формирование комфортной городской среды на территории  Пениковского сельского поселения Ломоносовского муниципального района Ленинградской области »</t>
  </si>
  <si>
    <t>1000000000</t>
  </si>
  <si>
    <t>1020000000</t>
  </si>
  <si>
    <t>Региональный проект</t>
  </si>
  <si>
    <t>Региональный проект "Формирование комфортной городской среды"</t>
  </si>
  <si>
    <t>от 00.00.2025 №00</t>
  </si>
  <si>
    <t>по целевым статьям (муниципальным программам Пениковского сельского поселения Ломоносовского муниципального района Ленинградской области и непрограммным направлениям деятельности), группам и подгруппам видов расходов классификации расходов бюджета,   по разделам и подразделам классификации расходов бюджета   на 2026 год и на плановый период 2027и 2028 годов</t>
  </si>
  <si>
    <t>2026 годСумма      (тысяч рублей)</t>
  </si>
  <si>
    <t>2028год Сумма      (тысяч рублей)</t>
  </si>
  <si>
    <t>Мероприятия по содержанию мест захоронения, увековечение памяти погибших за Отечество</t>
  </si>
  <si>
    <t>02403S5160</t>
  </si>
  <si>
    <t>0340101520</t>
  </si>
  <si>
    <t>Мероприятия по обеспечению начисления , сбора платы за соцнайм муниципального жилья</t>
  </si>
  <si>
    <t>0340101530</t>
  </si>
  <si>
    <t>Мероприятия в области жилищного хозяйства по обеспечению оплаты взносов за кап.ремонт</t>
  </si>
  <si>
    <t>04404S4840</t>
  </si>
  <si>
    <t>0440501180</t>
  </si>
  <si>
    <t>Прочие мероприятия по благоустройству населенных пунктов</t>
  </si>
  <si>
    <t>0440501540</t>
  </si>
  <si>
    <t>102И455550</t>
  </si>
  <si>
    <t>054019Д040</t>
  </si>
  <si>
    <t>054019Д050</t>
  </si>
  <si>
    <t>054019Д051</t>
  </si>
  <si>
    <t>054019Д052</t>
  </si>
  <si>
    <t>054019Д053</t>
  </si>
  <si>
    <t>0570100000</t>
  </si>
  <si>
    <t>05701SД140</t>
  </si>
  <si>
    <t>Оборудование общественной сети</t>
  </si>
  <si>
    <t>0840201510</t>
  </si>
  <si>
    <t xml:space="preserve">Мероприятия по реализации программ формирования современной городской среды(благоустройство общественной территории  смотровая площадка) </t>
  </si>
  <si>
    <t>102И400000</t>
  </si>
  <si>
    <t>Муниципальная программа  Пениковского сельского поселения Ломоносовского муниципального района Ленинградской области "Обеспечение деятельности органов местного самоуправления   Пениковского сельского поселения "</t>
  </si>
  <si>
    <t>1100000000</t>
  </si>
  <si>
    <t>Комплекс процессных мероприятий " Создание условий для эффективного выполнения  органами местного самоуправления  возложенных на них полномочий "</t>
  </si>
  <si>
    <t>1140100000</t>
  </si>
  <si>
    <t>Обеспечение деятельности главы муниципального образования</t>
  </si>
  <si>
    <t>1140100200</t>
  </si>
  <si>
    <t>1140100210</t>
  </si>
  <si>
    <t>Иные закупки товаров,работ и услуг для обеспечения государственных муниципальных нужд</t>
  </si>
  <si>
    <t>Уплата налогов, сборов и иных платежей</t>
  </si>
  <si>
    <t>Расходы на выплату персоналу государственных (муниципальных) органов</t>
  </si>
  <si>
    <t>Прочие расходы в рамках полномочий органов местного самоуправления</t>
  </si>
  <si>
    <t>1140200220</t>
  </si>
  <si>
    <t>Мероприятия в области градостроения и землепользования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</si>
</sst>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[$€-1]_-;\-* #,##0.00[$€-1]_-;_-* \-??[$€-1]_-"/>
    <numFmt numFmtId="173" formatCode="0.0"/>
  </numFmts>
  <fonts count="31" x14ac:knownFonts="1">
    <font>
      <sz val="10"/>
      <name val="MS Sans Serif"/>
      <family val="2"/>
      <charset val="204"/>
    </font>
    <font>
      <sz val="10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4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MS Sans Serif"/>
      <family val="2"/>
      <charset val="204"/>
    </font>
    <font>
      <sz val="12"/>
      <name val="MS Sans Serif"/>
      <family val="2"/>
      <charset val="204"/>
    </font>
    <font>
      <b/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i/>
      <sz val="10"/>
      <name val="Arial Cyr"/>
      <family val="2"/>
      <charset val="204"/>
    </font>
    <font>
      <sz val="9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b/>
      <sz val="11"/>
      <color indexed="8"/>
      <name val="Arial Cyr"/>
      <family val="2"/>
      <charset val="204"/>
    </font>
    <font>
      <i/>
      <sz val="12"/>
      <name val="Arial Cyr"/>
      <family val="2"/>
      <charset val="204"/>
    </font>
    <font>
      <sz val="8"/>
      <name val="MS Sans Serif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72" fontId="18" fillId="0" borderId="0" applyFill="0" applyBorder="0" applyAlignment="0" applyProtection="0"/>
    <xf numFmtId="0" fontId="1" fillId="0" borderId="0"/>
  </cellStyleXfs>
  <cellXfs count="141">
    <xf numFmtId="0" fontId="0" fillId="0" borderId="0" xfId="0"/>
    <xf numFmtId="0" fontId="1" fillId="0" borderId="0" xfId="2" applyFill="1" applyAlignment="1">
      <alignment shrinkToFit="1"/>
    </xf>
    <xf numFmtId="49" fontId="1" fillId="0" borderId="0" xfId="2" applyNumberFormat="1" applyFill="1"/>
    <xf numFmtId="0" fontId="1" fillId="0" borderId="0" xfId="2"/>
    <xf numFmtId="0" fontId="2" fillId="0" borderId="0" xfId="2" applyFont="1" applyFill="1" applyAlignment="1">
      <alignment horizontal="center" shrinkToFit="1"/>
    </xf>
    <xf numFmtId="0" fontId="1" fillId="0" borderId="0" xfId="2" applyFill="1" applyAlignment="1">
      <alignment horizontal="center" shrinkToFit="1"/>
    </xf>
    <xf numFmtId="0" fontId="4" fillId="0" borderId="0" xfId="2" applyFont="1"/>
    <xf numFmtId="0" fontId="0" fillId="0" borderId="0" xfId="0" applyFill="1" applyAlignment="1">
      <alignment horizontal="center"/>
    </xf>
    <xf numFmtId="0" fontId="5" fillId="0" borderId="0" xfId="2" applyFont="1" applyFill="1" applyAlignment="1">
      <alignment horizontal="center" shrinkToFit="1"/>
    </xf>
    <xf numFmtId="0" fontId="7" fillId="0" borderId="0" xfId="0" applyFont="1" applyFill="1" applyAlignment="1">
      <alignment horizontal="center"/>
    </xf>
    <xf numFmtId="0" fontId="6" fillId="0" borderId="0" xfId="2" applyFont="1"/>
    <xf numFmtId="49" fontId="5" fillId="0" borderId="0" xfId="2" applyNumberFormat="1" applyFont="1" applyFill="1" applyAlignment="1">
      <alignment horizontal="center"/>
    </xf>
    <xf numFmtId="0" fontId="9" fillId="0" borderId="0" xfId="2" applyFont="1"/>
    <xf numFmtId="49" fontId="3" fillId="0" borderId="0" xfId="2" applyNumberFormat="1" applyFont="1" applyFill="1" applyBorder="1" applyAlignment="1">
      <alignment horizontal="center"/>
    </xf>
    <xf numFmtId="0" fontId="9" fillId="0" borderId="0" xfId="2" applyFont="1" applyBorder="1"/>
    <xf numFmtId="0" fontId="14" fillId="0" borderId="0" xfId="2" applyFont="1" applyBorder="1"/>
    <xf numFmtId="0" fontId="1" fillId="0" borderId="0" xfId="2" applyFont="1" applyBorder="1"/>
    <xf numFmtId="49" fontId="10" fillId="0" borderId="0" xfId="2" applyNumberFormat="1" applyFont="1" applyFill="1" applyBorder="1" applyAlignment="1">
      <alignment horizontal="center"/>
    </xf>
    <xf numFmtId="0" fontId="16" fillId="0" borderId="0" xfId="2" applyFont="1" applyBorder="1"/>
    <xf numFmtId="0" fontId="12" fillId="0" borderId="0" xfId="2" applyFont="1" applyFill="1" applyBorder="1" applyAlignment="1">
      <alignment horizontal="left" shrinkToFit="1"/>
    </xf>
    <xf numFmtId="0" fontId="10" fillId="0" borderId="0" xfId="2" applyFont="1" applyFill="1" applyBorder="1" applyAlignment="1">
      <alignment horizontal="left" shrinkToFit="1"/>
    </xf>
    <xf numFmtId="0" fontId="3" fillId="0" borderId="0" xfId="2" applyFont="1" applyFill="1" applyBorder="1" applyAlignment="1">
      <alignment horizontal="left" shrinkToFit="1"/>
    </xf>
    <xf numFmtId="0" fontId="15" fillId="0" borderId="0" xfId="2" applyFont="1" applyFill="1" applyBorder="1" applyAlignment="1">
      <alignment horizontal="left" shrinkToFit="1"/>
    </xf>
    <xf numFmtId="49" fontId="15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shrinkToFit="1"/>
    </xf>
    <xf numFmtId="49" fontId="1" fillId="0" borderId="0" xfId="2" applyNumberFormat="1" applyFont="1" applyFill="1" applyBorder="1"/>
    <xf numFmtId="49" fontId="1" fillId="0" borderId="0" xfId="2" applyNumberFormat="1" applyFill="1" applyBorder="1"/>
    <xf numFmtId="0" fontId="1" fillId="0" borderId="0" xfId="2" applyFill="1" applyBorder="1" applyAlignment="1">
      <alignment shrinkToFit="1"/>
    </xf>
    <xf numFmtId="0" fontId="1" fillId="0" borderId="0" xfId="2" applyBorder="1"/>
    <xf numFmtId="0" fontId="20" fillId="0" borderId="1" xfId="2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20" fillId="0" borderId="2" xfId="2" applyNumberFormat="1" applyFont="1" applyFill="1" applyBorder="1" applyAlignment="1">
      <alignment horizontal="center" wrapText="1"/>
    </xf>
    <xf numFmtId="49" fontId="20" fillId="0" borderId="3" xfId="2" applyNumberFormat="1" applyFont="1" applyFill="1" applyBorder="1" applyAlignment="1">
      <alignment horizontal="center" wrapText="1"/>
    </xf>
    <xf numFmtId="0" fontId="11" fillId="2" borderId="0" xfId="2" applyFont="1" applyFill="1"/>
    <xf numFmtId="49" fontId="19" fillId="0" borderId="0" xfId="0" applyNumberFormat="1" applyFont="1" applyFill="1" applyBorder="1" applyAlignment="1">
      <alignment horizontal="center" vertical="center" wrapText="1"/>
    </xf>
    <xf numFmtId="173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9" fontId="20" fillId="0" borderId="4" xfId="2" applyNumberFormat="1" applyFont="1" applyFill="1" applyBorder="1" applyAlignment="1">
      <alignment horizontal="center" wrapText="1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Fill="1" applyAlignment="1">
      <alignment horizontal="center"/>
    </xf>
    <xf numFmtId="0" fontId="25" fillId="0" borderId="5" xfId="2" applyFont="1" applyFill="1" applyBorder="1" applyAlignment="1">
      <alignment horizontal="center" wrapText="1" shrinkToFit="1"/>
    </xf>
    <xf numFmtId="49" fontId="25" fillId="0" borderId="2" xfId="2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2" fontId="26" fillId="0" borderId="7" xfId="2" applyNumberFormat="1" applyFont="1" applyFill="1" applyBorder="1" applyAlignment="1">
      <alignment horizontal="left" wrapText="1" shrinkToFit="1"/>
    </xf>
    <xf numFmtId="49" fontId="26" fillId="0" borderId="7" xfId="2" applyNumberFormat="1" applyFont="1" applyFill="1" applyBorder="1" applyAlignment="1">
      <alignment horizontal="center" vertical="center"/>
    </xf>
    <xf numFmtId="49" fontId="27" fillId="0" borderId="8" xfId="2" applyNumberFormat="1" applyFont="1" applyFill="1" applyBorder="1" applyAlignment="1">
      <alignment horizontal="center" vertical="center"/>
    </xf>
    <xf numFmtId="49" fontId="27" fillId="0" borderId="9" xfId="2" applyNumberFormat="1" applyFont="1" applyFill="1" applyBorder="1" applyAlignment="1">
      <alignment horizontal="center" vertical="center"/>
    </xf>
    <xf numFmtId="49" fontId="26" fillId="0" borderId="8" xfId="2" applyNumberFormat="1" applyFont="1" applyFill="1" applyBorder="1" applyAlignment="1">
      <alignment horizontal="center" vertical="center"/>
    </xf>
    <xf numFmtId="49" fontId="26" fillId="0" borderId="9" xfId="2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 wrapText="1"/>
    </xf>
    <xf numFmtId="49" fontId="28" fillId="0" borderId="7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wrapText="1"/>
    </xf>
    <xf numFmtId="0" fontId="22" fillId="0" borderId="8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49" fontId="23" fillId="0" borderId="9" xfId="0" applyNumberFormat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wrapText="1"/>
    </xf>
    <xf numFmtId="0" fontId="26" fillId="0" borderId="7" xfId="2" applyFont="1" applyFill="1" applyBorder="1" applyAlignment="1">
      <alignment horizontal="left" wrapText="1" shrinkToFit="1"/>
    </xf>
    <xf numFmtId="49" fontId="28" fillId="3" borderId="7" xfId="2" applyNumberFormat="1" applyFont="1" applyFill="1" applyBorder="1" applyAlignment="1">
      <alignment horizontal="center" vertical="center"/>
    </xf>
    <xf numFmtId="49" fontId="28" fillId="3" borderId="8" xfId="2" applyNumberFormat="1" applyFont="1" applyFill="1" applyBorder="1" applyAlignment="1">
      <alignment horizontal="center" vertical="center"/>
    </xf>
    <xf numFmtId="49" fontId="28" fillId="3" borderId="9" xfId="2" applyNumberFormat="1" applyFont="1" applyFill="1" applyBorder="1" applyAlignment="1">
      <alignment horizontal="center" vertical="center"/>
    </xf>
    <xf numFmtId="49" fontId="20" fillId="0" borderId="10" xfId="2" applyNumberFormat="1" applyFont="1" applyFill="1" applyBorder="1" applyAlignment="1">
      <alignment horizontal="left" shrinkToFit="1"/>
    </xf>
    <xf numFmtId="0" fontId="26" fillId="0" borderId="7" xfId="0" applyFont="1" applyFill="1" applyBorder="1" applyAlignment="1">
      <alignment wrapText="1"/>
    </xf>
    <xf numFmtId="0" fontId="26" fillId="0" borderId="7" xfId="2" applyFont="1" applyFill="1" applyBorder="1" applyAlignment="1">
      <alignment horizontal="left" shrinkToFit="1"/>
    </xf>
    <xf numFmtId="0" fontId="26" fillId="0" borderId="7" xfId="0" applyFont="1" applyFill="1" applyBorder="1" applyAlignment="1">
      <alignment horizontal="left" wrapText="1"/>
    </xf>
    <xf numFmtId="0" fontId="28" fillId="3" borderId="7" xfId="2" applyFont="1" applyFill="1" applyBorder="1" applyAlignment="1">
      <alignment horizontal="left" wrapText="1" shrinkToFit="1"/>
    </xf>
    <xf numFmtId="0" fontId="23" fillId="0" borderId="8" xfId="2" applyFont="1" applyBorder="1" applyAlignment="1">
      <alignment horizontal="center" vertical="center"/>
    </xf>
    <xf numFmtId="49" fontId="23" fillId="0" borderId="8" xfId="2" applyNumberFormat="1" applyFont="1" applyBorder="1" applyAlignment="1">
      <alignment horizontal="center" vertical="center"/>
    </xf>
    <xf numFmtId="49" fontId="23" fillId="0" borderId="9" xfId="2" applyNumberFormat="1" applyFont="1" applyBorder="1" applyAlignment="1">
      <alignment horizontal="center" vertical="center"/>
    </xf>
    <xf numFmtId="0" fontId="26" fillId="0" borderId="11" xfId="0" applyFont="1" applyFill="1" applyBorder="1" applyAlignment="1">
      <alignment wrapText="1"/>
    </xf>
    <xf numFmtId="49" fontId="26" fillId="0" borderId="12" xfId="2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wrapText="1"/>
    </xf>
    <xf numFmtId="0" fontId="26" fillId="0" borderId="14" xfId="2" applyFont="1" applyFill="1" applyBorder="1" applyAlignment="1">
      <alignment horizontal="left" wrapText="1" shrinkToFit="1"/>
    </xf>
    <xf numFmtId="0" fontId="23" fillId="0" borderId="7" xfId="0" applyFont="1" applyBorder="1" applyAlignment="1">
      <alignment horizontal="justify" vertical="top" wrapText="1"/>
    </xf>
    <xf numFmtId="2" fontId="26" fillId="0" borderId="7" xfId="2" applyNumberFormat="1" applyFont="1" applyFill="1" applyBorder="1" applyAlignment="1">
      <alignment horizontal="left" vertical="center" wrapText="1" shrinkToFit="1"/>
    </xf>
    <xf numFmtId="49" fontId="28" fillId="0" borderId="14" xfId="2" applyNumberFormat="1" applyFont="1" applyFill="1" applyBorder="1" applyAlignment="1">
      <alignment horizontal="center" vertical="center"/>
    </xf>
    <xf numFmtId="49" fontId="28" fillId="0" borderId="15" xfId="2" applyNumberFormat="1" applyFont="1" applyFill="1" applyBorder="1" applyAlignment="1">
      <alignment horizontal="center" vertical="center"/>
    </xf>
    <xf numFmtId="49" fontId="28" fillId="0" borderId="16" xfId="2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 wrapText="1"/>
    </xf>
    <xf numFmtId="0" fontId="16" fillId="0" borderId="0" xfId="2" applyFont="1" applyFill="1" applyBorder="1"/>
    <xf numFmtId="0" fontId="14" fillId="0" borderId="0" xfId="2" applyFont="1" applyFill="1" applyBorder="1"/>
    <xf numFmtId="0" fontId="26" fillId="0" borderId="7" xfId="2" applyNumberFormat="1" applyFont="1" applyFill="1" applyBorder="1" applyAlignment="1">
      <alignment horizontal="left" wrapText="1" shrinkToFi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49" fontId="25" fillId="0" borderId="0" xfId="2" applyNumberFormat="1" applyFont="1" applyFill="1" applyBorder="1" applyAlignment="1">
      <alignment horizontal="center" wrapText="1"/>
    </xf>
    <xf numFmtId="49" fontId="20" fillId="0" borderId="0" xfId="2" applyNumberFormat="1" applyFont="1" applyFill="1" applyBorder="1" applyAlignment="1">
      <alignment horizontal="center" wrapText="1"/>
    </xf>
    <xf numFmtId="173" fontId="28" fillId="0" borderId="0" xfId="2" applyNumberFormat="1" applyFont="1" applyFill="1" applyBorder="1" applyAlignment="1">
      <alignment horizontal="center" vertical="center"/>
    </xf>
    <xf numFmtId="173" fontId="26" fillId="0" borderId="0" xfId="2" applyNumberFormat="1" applyFont="1" applyFill="1" applyBorder="1" applyAlignment="1">
      <alignment horizontal="center" vertical="center"/>
    </xf>
    <xf numFmtId="173" fontId="28" fillId="3" borderId="0" xfId="2" applyNumberFormat="1" applyFont="1" applyFill="1" applyBorder="1" applyAlignment="1">
      <alignment horizontal="center" vertical="center"/>
    </xf>
    <xf numFmtId="173" fontId="26" fillId="3" borderId="0" xfId="2" applyNumberFormat="1" applyFont="1" applyFill="1" applyBorder="1" applyAlignment="1">
      <alignment horizontal="center" vertical="center"/>
    </xf>
    <xf numFmtId="49" fontId="25" fillId="0" borderId="5" xfId="2" applyNumberFormat="1" applyFont="1" applyFill="1" applyBorder="1" applyAlignment="1">
      <alignment horizontal="center" wrapText="1"/>
    </xf>
    <xf numFmtId="49" fontId="20" fillId="0" borderId="1" xfId="2" applyNumberFormat="1" applyFont="1" applyFill="1" applyBorder="1" applyAlignment="1">
      <alignment horizontal="center" wrapText="1"/>
    </xf>
    <xf numFmtId="173" fontId="28" fillId="0" borderId="17" xfId="2" applyNumberFormat="1" applyFont="1" applyFill="1" applyBorder="1" applyAlignment="1">
      <alignment horizontal="center" vertical="center"/>
    </xf>
    <xf numFmtId="173" fontId="28" fillId="0" borderId="11" xfId="2" applyNumberFormat="1" applyFont="1" applyFill="1" applyBorder="1" applyAlignment="1">
      <alignment horizontal="center" vertical="center"/>
    </xf>
    <xf numFmtId="173" fontId="26" fillId="0" borderId="11" xfId="2" applyNumberFormat="1" applyFont="1" applyFill="1" applyBorder="1" applyAlignment="1">
      <alignment horizontal="center" vertical="center"/>
    </xf>
    <xf numFmtId="173" fontId="28" fillId="3" borderId="11" xfId="2" applyNumberFormat="1" applyFont="1" applyFill="1" applyBorder="1" applyAlignment="1">
      <alignment horizontal="center" vertical="center"/>
    </xf>
    <xf numFmtId="173" fontId="26" fillId="3" borderId="11" xfId="2" applyNumberFormat="1" applyFont="1" applyFill="1" applyBorder="1" applyAlignment="1">
      <alignment horizontal="center" vertical="center"/>
    </xf>
    <xf numFmtId="49" fontId="25" fillId="0" borderId="18" xfId="2" applyNumberFormat="1" applyFont="1" applyFill="1" applyBorder="1" applyAlignment="1">
      <alignment horizontal="center" wrapText="1"/>
    </xf>
    <xf numFmtId="49" fontId="20" fillId="0" borderId="19" xfId="2" applyNumberFormat="1" applyFont="1" applyFill="1" applyBorder="1" applyAlignment="1">
      <alignment horizontal="center" wrapText="1"/>
    </xf>
    <xf numFmtId="173" fontId="28" fillId="0" borderId="20" xfId="2" applyNumberFormat="1" applyFont="1" applyFill="1" applyBorder="1" applyAlignment="1">
      <alignment horizontal="center" vertical="center"/>
    </xf>
    <xf numFmtId="173" fontId="26" fillId="0" borderId="20" xfId="2" applyNumberFormat="1" applyFont="1" applyFill="1" applyBorder="1" applyAlignment="1">
      <alignment horizontal="center" vertical="center"/>
    </xf>
    <xf numFmtId="173" fontId="28" fillId="3" borderId="20" xfId="2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left" wrapText="1"/>
    </xf>
    <xf numFmtId="0" fontId="26" fillId="0" borderId="21" xfId="0" applyFont="1" applyFill="1" applyBorder="1" applyAlignment="1">
      <alignment wrapText="1"/>
    </xf>
    <xf numFmtId="2" fontId="26" fillId="4" borderId="7" xfId="2" applyNumberFormat="1" applyFont="1" applyFill="1" applyBorder="1" applyAlignment="1">
      <alignment horizontal="left" wrapText="1" shrinkToFit="1"/>
    </xf>
    <xf numFmtId="0" fontId="26" fillId="4" borderId="7" xfId="0" applyFont="1" applyFill="1" applyBorder="1" applyAlignment="1">
      <alignment wrapText="1"/>
    </xf>
    <xf numFmtId="0" fontId="30" fillId="4" borderId="0" xfId="0" applyFont="1" applyFill="1"/>
    <xf numFmtId="0" fontId="22" fillId="4" borderId="7" xfId="0" applyFont="1" applyFill="1" applyBorder="1" applyAlignment="1">
      <alignment wrapText="1"/>
    </xf>
    <xf numFmtId="49" fontId="22" fillId="0" borderId="8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 applyProtection="1">
      <alignment horizontal="left" vertical="center" wrapText="1"/>
    </xf>
    <xf numFmtId="0" fontId="29" fillId="0" borderId="7" xfId="2" applyFont="1" applyFill="1" applyBorder="1" applyAlignment="1">
      <alignment horizontal="left" shrinkToFit="1"/>
    </xf>
    <xf numFmtId="0" fontId="23" fillId="0" borderId="20" xfId="0" applyFont="1" applyFill="1" applyBorder="1" applyAlignment="1">
      <alignment horizontal="left" wrapText="1" shrinkToFit="1"/>
    </xf>
    <xf numFmtId="49" fontId="26" fillId="0" borderId="7" xfId="0" applyNumberFormat="1" applyFont="1" applyFill="1" applyBorder="1" applyAlignment="1">
      <alignment horizontal="center" wrapText="1"/>
    </xf>
    <xf numFmtId="49" fontId="26" fillId="4" borderId="14" xfId="0" applyNumberFormat="1" applyFont="1" applyFill="1" applyBorder="1" applyAlignment="1">
      <alignment horizontal="center" wrapText="1"/>
    </xf>
    <xf numFmtId="0" fontId="26" fillId="4" borderId="13" xfId="0" applyFont="1" applyFill="1" applyBorder="1" applyAlignment="1">
      <alignment wrapText="1"/>
    </xf>
    <xf numFmtId="49" fontId="23" fillId="0" borderId="22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wrapText="1"/>
    </xf>
    <xf numFmtId="49" fontId="28" fillId="0" borderId="14" xfId="0" applyNumberFormat="1" applyFont="1" applyFill="1" applyBorder="1" applyAlignment="1">
      <alignment horizont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2" applyFont="1" applyFill="1" applyAlignment="1">
      <alignment horizontal="center" shrinkToFit="1"/>
    </xf>
    <xf numFmtId="0" fontId="22" fillId="0" borderId="0" xfId="0" applyFont="1" applyAlignment="1">
      <alignment horizontal="center"/>
    </xf>
  </cellXfs>
  <cellStyles count="3">
    <cellStyle name="Euro" xfId="1"/>
    <cellStyle name="Обычный" xfId="0" builtinId="0"/>
    <cellStyle name="Обычный_ИзмПрил 3-4-2006-н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ENIKI\share\&#1041;&#1091;&#1093;&#1075;&#1072;&#1083;&#1090;&#1077;&#1088;&#1080;&#1103;\&#1055;&#1088;&#1086;&#1077;&#1082;&#1090;&#1099;%20&#1073;&#1102;&#1076;&#1078;&#1077;&#1090;&#1086;&#1074;\&#1055;&#1088;&#1086;&#1077;&#1082;&#1090;%20&#1073;&#1102;&#1076;&#1078;&#1077;&#1090;&#1072;%20&#1085;&#1072;%202015-2017%20(2014&#1075;.)\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учатели с 2005годо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209"/>
  <sheetViews>
    <sheetView tabSelected="1" view="pageBreakPreview" zoomScaleNormal="100" zoomScaleSheetLayoutView="100" workbookViewId="0">
      <pane xSplit="6" ySplit="11" topLeftCell="G12" activePane="bottomRight" state="frozen"/>
      <selection pane="topRight" activeCell="I1" sqref="I1"/>
      <selection pane="bottomLeft" activeCell="A18" sqref="A18"/>
      <selection pane="bottomRight" activeCell="H17" sqref="H17"/>
    </sheetView>
  </sheetViews>
  <sheetFormatPr defaultColWidth="8.7109375" defaultRowHeight="12.75" x14ac:dyDescent="0.2"/>
  <cols>
    <col min="1" max="1" width="69" style="1" customWidth="1"/>
    <col min="2" max="2" width="12.85546875" style="2" customWidth="1"/>
    <col min="3" max="3" width="5.7109375" style="2" customWidth="1"/>
    <col min="4" max="5" width="8.140625" style="2" customWidth="1"/>
    <col min="6" max="10" width="12.85546875" style="2" customWidth="1"/>
    <col min="11" max="16384" width="8.7109375" style="3"/>
  </cols>
  <sheetData>
    <row r="1" spans="1:14" ht="17.25" customHeight="1" x14ac:dyDescent="0.25">
      <c r="A1" s="4" t="s">
        <v>51</v>
      </c>
      <c r="B1" s="31"/>
      <c r="C1" s="43"/>
      <c r="D1" s="136" t="s">
        <v>24</v>
      </c>
      <c r="E1" s="137"/>
      <c r="F1" s="137"/>
      <c r="G1" s="138"/>
      <c r="H1" s="138"/>
      <c r="I1" s="92"/>
      <c r="J1" s="92"/>
    </row>
    <row r="2" spans="1:14" ht="11.25" customHeight="1" x14ac:dyDescent="0.25">
      <c r="A2" s="4"/>
      <c r="B2" s="31"/>
      <c r="C2" s="43"/>
      <c r="D2" s="136" t="s">
        <v>25</v>
      </c>
      <c r="E2" s="137"/>
      <c r="F2" s="137"/>
      <c r="G2" s="138"/>
      <c r="H2" s="138"/>
      <c r="I2" s="92"/>
      <c r="J2" s="92"/>
    </row>
    <row r="3" spans="1:14" ht="13.5" customHeight="1" x14ac:dyDescent="0.25">
      <c r="A3" s="4"/>
      <c r="B3"/>
      <c r="C3" s="136" t="s">
        <v>182</v>
      </c>
      <c r="D3" s="137"/>
      <c r="E3" s="137"/>
      <c r="F3" s="137"/>
      <c r="G3" s="138"/>
      <c r="H3" s="138"/>
      <c r="I3" s="93"/>
      <c r="J3" s="93"/>
    </row>
    <row r="4" spans="1:14" ht="14.25" customHeight="1" x14ac:dyDescent="0.2">
      <c r="A4" s="5"/>
      <c r="B4"/>
      <c r="C4" s="44"/>
      <c r="D4" s="136" t="s">
        <v>220</v>
      </c>
      <c r="E4" s="137"/>
      <c r="F4" s="137"/>
      <c r="G4" s="138"/>
      <c r="H4" s="138"/>
      <c r="I4" s="92"/>
      <c r="J4" s="92"/>
    </row>
    <row r="5" spans="1:14" s="6" customFormat="1" ht="15" customHeight="1" x14ac:dyDescent="0.25">
      <c r="A5" s="8"/>
      <c r="B5" s="7"/>
      <c r="C5" s="45"/>
      <c r="D5" s="136" t="s">
        <v>112</v>
      </c>
      <c r="E5" s="137"/>
      <c r="F5" s="137"/>
      <c r="G5" s="138"/>
      <c r="H5" s="138"/>
      <c r="I5" s="92"/>
      <c r="J5" s="92"/>
    </row>
    <row r="6" spans="1:14" s="10" customFormat="1" ht="15" customHeight="1" x14ac:dyDescent="0.25">
      <c r="A6" s="139" t="s">
        <v>52</v>
      </c>
      <c r="B6" s="140"/>
      <c r="C6" s="140"/>
      <c r="D6" s="133"/>
      <c r="E6" s="133"/>
      <c r="F6" s="134"/>
      <c r="G6" s="134"/>
      <c r="H6" s="134"/>
      <c r="I6" s="9"/>
      <c r="J6" s="9"/>
    </row>
    <row r="7" spans="1:14" s="6" customFormat="1" ht="45.75" customHeight="1" x14ac:dyDescent="0.25">
      <c r="A7" s="131" t="s">
        <v>221</v>
      </c>
      <c r="B7" s="132"/>
      <c r="C7" s="132"/>
      <c r="D7" s="133"/>
      <c r="E7" s="133"/>
      <c r="F7" s="134"/>
      <c r="G7" s="134"/>
      <c r="H7" s="134"/>
      <c r="I7" s="11"/>
      <c r="J7" s="11"/>
    </row>
    <row r="8" spans="1:14" s="6" customFormat="1" ht="36.75" customHeight="1" x14ac:dyDescent="0.25">
      <c r="A8" s="135"/>
      <c r="B8" s="135"/>
      <c r="C8" s="135"/>
      <c r="D8" s="133"/>
      <c r="E8" s="133"/>
      <c r="F8" s="134"/>
      <c r="G8" s="134"/>
      <c r="H8" s="134"/>
      <c r="I8" s="11"/>
      <c r="J8" s="11"/>
    </row>
    <row r="9" spans="1:14" s="6" customFormat="1" ht="6.75" customHeight="1" thickBot="1" x14ac:dyDescent="0.3">
      <c r="B9" s="30"/>
      <c r="C9" s="11"/>
      <c r="D9" s="11"/>
      <c r="E9" s="11"/>
      <c r="F9" s="11"/>
      <c r="G9" s="11"/>
      <c r="H9" s="11"/>
      <c r="I9" s="11"/>
      <c r="J9" s="11"/>
    </row>
    <row r="10" spans="1:14" ht="51.75" customHeight="1" thickBot="1" x14ac:dyDescent="0.25">
      <c r="A10" s="46" t="s">
        <v>45</v>
      </c>
      <c r="B10" s="47" t="s">
        <v>54</v>
      </c>
      <c r="C10" s="48" t="s">
        <v>53</v>
      </c>
      <c r="D10" s="49" t="s">
        <v>27</v>
      </c>
      <c r="E10" s="50" t="s">
        <v>28</v>
      </c>
      <c r="F10" s="100" t="s">
        <v>222</v>
      </c>
      <c r="G10" s="107" t="s">
        <v>198</v>
      </c>
      <c r="H10" s="107" t="s">
        <v>223</v>
      </c>
      <c r="I10" s="94"/>
      <c r="J10" s="94"/>
      <c r="K10" s="28"/>
      <c r="L10" s="28"/>
      <c r="M10" s="28"/>
      <c r="N10" s="28"/>
    </row>
    <row r="11" spans="1:14" ht="15.6" customHeight="1" thickBot="1" x14ac:dyDescent="0.25">
      <c r="A11" s="29">
        <v>1</v>
      </c>
      <c r="B11" s="32" t="s">
        <v>55</v>
      </c>
      <c r="C11" s="32" t="s">
        <v>56</v>
      </c>
      <c r="D11" s="33" t="s">
        <v>42</v>
      </c>
      <c r="E11" s="42" t="s">
        <v>43</v>
      </c>
      <c r="F11" s="101" t="s">
        <v>32</v>
      </c>
      <c r="G11" s="108" t="s">
        <v>32</v>
      </c>
      <c r="H11" s="108" t="s">
        <v>32</v>
      </c>
      <c r="I11" s="95"/>
      <c r="J11" s="95"/>
      <c r="K11" s="28"/>
      <c r="L11" s="28"/>
      <c r="M11" s="28"/>
      <c r="N11" s="28"/>
    </row>
    <row r="12" spans="1:14" s="12" customFormat="1" ht="21.75" customHeight="1" x14ac:dyDescent="0.2">
      <c r="A12" s="71" t="s">
        <v>57</v>
      </c>
      <c r="B12" s="85"/>
      <c r="C12" s="86"/>
      <c r="D12" s="86"/>
      <c r="E12" s="87"/>
      <c r="F12" s="102">
        <f>F13+F21+F28+F45+F77+F90+F108+F124+F133+F137+F147</f>
        <v>90923.7</v>
      </c>
      <c r="G12" s="102">
        <f>G13+G21+G28+G45+G77+G90+G108+G124+G133+G137+G147</f>
        <v>86511.6</v>
      </c>
      <c r="H12" s="102">
        <f>H13+H21+H28+H45+H77+H90+H108+H124+H133+H137+H147</f>
        <v>87652.6</v>
      </c>
      <c r="I12" s="96"/>
      <c r="J12" s="96"/>
      <c r="K12" s="14"/>
      <c r="L12" s="14"/>
      <c r="M12" s="14"/>
      <c r="N12" s="14"/>
    </row>
    <row r="13" spans="1:14" s="18" customFormat="1" ht="79.5" customHeight="1" x14ac:dyDescent="0.25">
      <c r="A13" s="67" t="s">
        <v>185</v>
      </c>
      <c r="B13" s="58" t="s">
        <v>69</v>
      </c>
      <c r="C13" s="59"/>
      <c r="D13" s="59"/>
      <c r="E13" s="60"/>
      <c r="F13" s="103">
        <f>F15+F19</f>
        <v>26087.100000000002</v>
      </c>
      <c r="G13" s="103">
        <f>G15+G19</f>
        <v>23783.600000000002</v>
      </c>
      <c r="H13" s="103">
        <f>H15+H19</f>
        <v>22684.6</v>
      </c>
      <c r="I13" s="96"/>
      <c r="J13" s="96"/>
    </row>
    <row r="14" spans="1:14" s="18" customFormat="1" ht="39.75" customHeight="1" x14ac:dyDescent="0.25">
      <c r="A14" s="67" t="s">
        <v>114</v>
      </c>
      <c r="B14" s="52" t="s">
        <v>113</v>
      </c>
      <c r="C14" s="53"/>
      <c r="D14" s="53"/>
      <c r="E14" s="54"/>
      <c r="F14" s="104">
        <f>F15</f>
        <v>24226.2</v>
      </c>
      <c r="G14" s="110">
        <f>G15</f>
        <v>21829.7</v>
      </c>
      <c r="H14" s="110">
        <f>H15</f>
        <v>20633</v>
      </c>
      <c r="I14" s="97"/>
      <c r="J14" s="97"/>
    </row>
    <row r="15" spans="1:14" s="18" customFormat="1" ht="51" customHeight="1" x14ac:dyDescent="0.25">
      <c r="A15" s="67" t="s">
        <v>186</v>
      </c>
      <c r="B15" s="52" t="s">
        <v>115</v>
      </c>
      <c r="C15" s="53"/>
      <c r="D15" s="53"/>
      <c r="E15" s="54"/>
      <c r="F15" s="104">
        <f>F16+F18+F17</f>
        <v>24226.2</v>
      </c>
      <c r="G15" s="104">
        <f>G16+G18+G17</f>
        <v>21829.7</v>
      </c>
      <c r="H15" s="104">
        <f>H16+H18+H17</f>
        <v>20633</v>
      </c>
      <c r="I15" s="97"/>
      <c r="J15" s="97"/>
    </row>
    <row r="16" spans="1:14" s="89" customFormat="1" ht="36" customHeight="1" x14ac:dyDescent="0.25">
      <c r="A16" s="51" t="s">
        <v>82</v>
      </c>
      <c r="B16" s="52" t="s">
        <v>116</v>
      </c>
      <c r="C16" s="55" t="s">
        <v>81</v>
      </c>
      <c r="D16" s="55" t="s">
        <v>38</v>
      </c>
      <c r="E16" s="56" t="s">
        <v>46</v>
      </c>
      <c r="F16" s="104">
        <v>16006.2</v>
      </c>
      <c r="G16" s="110">
        <f>15827.9-2218.2</f>
        <v>13609.7</v>
      </c>
      <c r="H16" s="110">
        <f>17026.2-4613.2</f>
        <v>12413</v>
      </c>
      <c r="I16" s="97"/>
      <c r="J16" s="97"/>
    </row>
    <row r="17" spans="1:10" s="89" customFormat="1" ht="36" customHeight="1" x14ac:dyDescent="0.25">
      <c r="A17" s="114" t="s">
        <v>176</v>
      </c>
      <c r="B17" s="52" t="s">
        <v>177</v>
      </c>
      <c r="C17" s="55" t="s">
        <v>81</v>
      </c>
      <c r="D17" s="55" t="s">
        <v>38</v>
      </c>
      <c r="E17" s="56" t="s">
        <v>46</v>
      </c>
      <c r="F17" s="104">
        <v>0</v>
      </c>
      <c r="G17" s="104">
        <v>0</v>
      </c>
      <c r="H17" s="104">
        <v>0</v>
      </c>
      <c r="I17" s="97"/>
      <c r="J17" s="97"/>
    </row>
    <row r="18" spans="1:10" s="89" customFormat="1" ht="44.25" customHeight="1" x14ac:dyDescent="0.25">
      <c r="A18" s="51" t="s">
        <v>84</v>
      </c>
      <c r="B18" s="52" t="s">
        <v>117</v>
      </c>
      <c r="C18" s="57" t="s">
        <v>81</v>
      </c>
      <c r="D18" s="55" t="s">
        <v>38</v>
      </c>
      <c r="E18" s="56" t="s">
        <v>46</v>
      </c>
      <c r="F18" s="104">
        <f>4110+4110</f>
        <v>8220</v>
      </c>
      <c r="G18" s="104">
        <v>8220</v>
      </c>
      <c r="H18" s="104">
        <v>8220</v>
      </c>
      <c r="I18" s="97"/>
      <c r="J18" s="97"/>
    </row>
    <row r="19" spans="1:10" s="18" customFormat="1" ht="31.5" customHeight="1" x14ac:dyDescent="0.25">
      <c r="A19" s="51" t="s">
        <v>120</v>
      </c>
      <c r="B19" s="52" t="s">
        <v>118</v>
      </c>
      <c r="C19" s="55"/>
      <c r="D19" s="55"/>
      <c r="E19" s="56"/>
      <c r="F19" s="104">
        <f>F20</f>
        <v>1860.9</v>
      </c>
      <c r="G19" s="110">
        <f>G20</f>
        <v>1953.9</v>
      </c>
      <c r="H19" s="110">
        <f>H20</f>
        <v>2051.6</v>
      </c>
      <c r="I19" s="97"/>
      <c r="J19" s="97"/>
    </row>
    <row r="20" spans="1:10" s="89" customFormat="1" ht="44.25" customHeight="1" x14ac:dyDescent="0.25">
      <c r="A20" s="51" t="s">
        <v>83</v>
      </c>
      <c r="B20" s="52" t="s">
        <v>119</v>
      </c>
      <c r="C20" s="57" t="s">
        <v>81</v>
      </c>
      <c r="D20" s="55" t="s">
        <v>38</v>
      </c>
      <c r="E20" s="56" t="s">
        <v>46</v>
      </c>
      <c r="F20" s="104">
        <v>1860.9</v>
      </c>
      <c r="G20" s="110">
        <v>1953.9</v>
      </c>
      <c r="H20" s="110">
        <v>2051.6</v>
      </c>
      <c r="I20" s="97"/>
      <c r="J20" s="97"/>
    </row>
    <row r="21" spans="1:10" s="15" customFormat="1" ht="93" customHeight="1" x14ac:dyDescent="0.25">
      <c r="A21" s="51" t="s">
        <v>187</v>
      </c>
      <c r="B21" s="58" t="s">
        <v>70</v>
      </c>
      <c r="C21" s="59"/>
      <c r="D21" s="59"/>
      <c r="E21" s="60"/>
      <c r="F21" s="103">
        <f>F22+F24</f>
        <v>4361.6000000000004</v>
      </c>
      <c r="G21" s="109">
        <f>G22+G24</f>
        <v>4185.8</v>
      </c>
      <c r="H21" s="109">
        <f>H22+H24</f>
        <v>4392.8999999999996</v>
      </c>
      <c r="I21" s="96"/>
      <c r="J21" s="96"/>
    </row>
    <row r="22" spans="1:10" s="15" customFormat="1" ht="56.25" customHeight="1" x14ac:dyDescent="0.25">
      <c r="A22" s="51" t="s">
        <v>121</v>
      </c>
      <c r="B22" s="58" t="s">
        <v>122</v>
      </c>
      <c r="C22" s="59"/>
      <c r="D22" s="59"/>
      <c r="E22" s="60"/>
      <c r="F22" s="104">
        <f>F23</f>
        <v>3391</v>
      </c>
      <c r="G22" s="110">
        <f>G23</f>
        <v>3560.5</v>
      </c>
      <c r="H22" s="110">
        <f>H23</f>
        <v>3738.6</v>
      </c>
      <c r="I22" s="96"/>
      <c r="J22" s="96"/>
    </row>
    <row r="23" spans="1:10" s="90" customFormat="1" ht="47.25" x14ac:dyDescent="0.25">
      <c r="A23" s="51" t="s">
        <v>89</v>
      </c>
      <c r="B23" s="52" t="s">
        <v>123</v>
      </c>
      <c r="C23" s="57" t="s">
        <v>81</v>
      </c>
      <c r="D23" s="55" t="s">
        <v>31</v>
      </c>
      <c r="E23" s="56" t="s">
        <v>46</v>
      </c>
      <c r="F23" s="104">
        <v>3391</v>
      </c>
      <c r="G23" s="110">
        <v>3560.5</v>
      </c>
      <c r="H23" s="110">
        <v>3738.6</v>
      </c>
      <c r="I23" s="97"/>
      <c r="J23" s="97"/>
    </row>
    <row r="24" spans="1:10" s="15" customFormat="1" ht="47.25" x14ac:dyDescent="0.2">
      <c r="A24" s="84" t="s">
        <v>188</v>
      </c>
      <c r="B24" s="58" t="s">
        <v>124</v>
      </c>
      <c r="C24" s="57"/>
      <c r="D24" s="55"/>
      <c r="E24" s="56"/>
      <c r="F24" s="104">
        <f>F25+F26+F27</f>
        <v>970.6</v>
      </c>
      <c r="G24" s="104">
        <f>G25+G26+G27</f>
        <v>625.30000000000007</v>
      </c>
      <c r="H24" s="104">
        <f>H25+H26+H27</f>
        <v>654.29999999999995</v>
      </c>
      <c r="I24" s="97"/>
      <c r="J24" s="97"/>
    </row>
    <row r="25" spans="1:10" s="90" customFormat="1" ht="31.5" x14ac:dyDescent="0.25">
      <c r="A25" s="51" t="s">
        <v>90</v>
      </c>
      <c r="B25" s="52" t="s">
        <v>125</v>
      </c>
      <c r="C25" s="57" t="s">
        <v>81</v>
      </c>
      <c r="D25" s="55" t="s">
        <v>178</v>
      </c>
      <c r="E25" s="56" t="s">
        <v>178</v>
      </c>
      <c r="F25" s="104">
        <v>807.1</v>
      </c>
      <c r="G25" s="110">
        <v>567.6</v>
      </c>
      <c r="H25" s="110">
        <v>600</v>
      </c>
      <c r="I25" s="97"/>
      <c r="J25" s="97"/>
    </row>
    <row r="26" spans="1:10" s="90" customFormat="1" ht="31.5" x14ac:dyDescent="0.25">
      <c r="A26" s="51" t="s">
        <v>180</v>
      </c>
      <c r="B26" s="52" t="s">
        <v>199</v>
      </c>
      <c r="C26" s="57"/>
      <c r="D26" s="55"/>
      <c r="E26" s="56"/>
      <c r="F26" s="104">
        <v>63.5</v>
      </c>
      <c r="G26" s="110">
        <v>57.7</v>
      </c>
      <c r="H26" s="110">
        <v>54.3</v>
      </c>
      <c r="I26" s="97"/>
      <c r="J26" s="97"/>
    </row>
    <row r="27" spans="1:10" s="90" customFormat="1" ht="31.5" x14ac:dyDescent="0.25">
      <c r="A27" s="51" t="s">
        <v>224</v>
      </c>
      <c r="B27" s="52" t="s">
        <v>225</v>
      </c>
      <c r="C27" s="57" t="s">
        <v>81</v>
      </c>
      <c r="D27" s="55" t="s">
        <v>178</v>
      </c>
      <c r="E27" s="56" t="s">
        <v>178</v>
      </c>
      <c r="F27" s="104">
        <v>100</v>
      </c>
      <c r="G27" s="110">
        <v>0</v>
      </c>
      <c r="H27" s="110">
        <v>0</v>
      </c>
      <c r="I27" s="97"/>
      <c r="J27" s="97"/>
    </row>
    <row r="28" spans="1:10" s="15" customFormat="1" ht="90.75" customHeight="1" x14ac:dyDescent="0.25">
      <c r="A28" s="51" t="s">
        <v>189</v>
      </c>
      <c r="B28" s="58" t="s">
        <v>71</v>
      </c>
      <c r="C28" s="59"/>
      <c r="D28" s="59"/>
      <c r="E28" s="60"/>
      <c r="F28" s="103">
        <f>F29</f>
        <v>3997.2</v>
      </c>
      <c r="G28" s="109">
        <f>G29</f>
        <v>4196.7</v>
      </c>
      <c r="H28" s="109">
        <f>H29</f>
        <v>4405.8</v>
      </c>
      <c r="I28" s="96"/>
      <c r="J28" s="96"/>
    </row>
    <row r="29" spans="1:10" s="15" customFormat="1" ht="34.5" customHeight="1" x14ac:dyDescent="0.25">
      <c r="A29" s="51" t="s">
        <v>127</v>
      </c>
      <c r="B29" s="52" t="s">
        <v>126</v>
      </c>
      <c r="C29" s="59"/>
      <c r="D29" s="59"/>
      <c r="E29" s="60"/>
      <c r="F29" s="104">
        <f>F30+F33+F36+F39+F43+F44</f>
        <v>3997.2</v>
      </c>
      <c r="G29" s="104">
        <f>G30+G33+G36+G39+G43+G44</f>
        <v>4196.7</v>
      </c>
      <c r="H29" s="104">
        <f>H30+H33+H36+H39+H43+H44</f>
        <v>4405.8</v>
      </c>
      <c r="I29" s="97"/>
      <c r="J29" s="97"/>
    </row>
    <row r="30" spans="1:10" s="15" customFormat="1" ht="33.75" customHeight="1" x14ac:dyDescent="0.25">
      <c r="A30" s="51" t="s">
        <v>91</v>
      </c>
      <c r="B30" s="52" t="s">
        <v>128</v>
      </c>
      <c r="C30" s="57"/>
      <c r="D30" s="55"/>
      <c r="E30" s="56"/>
      <c r="F30" s="104">
        <f t="shared" ref="F30:H31" si="0">F31</f>
        <v>6</v>
      </c>
      <c r="G30" s="110">
        <f t="shared" si="0"/>
        <v>6</v>
      </c>
      <c r="H30" s="110">
        <f t="shared" si="0"/>
        <v>6</v>
      </c>
      <c r="I30" s="97"/>
      <c r="J30" s="97"/>
    </row>
    <row r="31" spans="1:10" s="15" customFormat="1" ht="31.5" x14ac:dyDescent="0.25">
      <c r="A31" s="67" t="s">
        <v>67</v>
      </c>
      <c r="B31" s="52" t="s">
        <v>128</v>
      </c>
      <c r="C31" s="57" t="s">
        <v>40</v>
      </c>
      <c r="D31" s="55"/>
      <c r="E31" s="56"/>
      <c r="F31" s="104">
        <f t="shared" si="0"/>
        <v>6</v>
      </c>
      <c r="G31" s="110">
        <f t="shared" si="0"/>
        <v>6</v>
      </c>
      <c r="H31" s="110">
        <f t="shared" si="0"/>
        <v>6</v>
      </c>
      <c r="I31" s="97"/>
      <c r="J31" s="97"/>
    </row>
    <row r="32" spans="1:10" s="15" customFormat="1" ht="15.75" x14ac:dyDescent="0.25">
      <c r="A32" s="67" t="s">
        <v>41</v>
      </c>
      <c r="B32" s="52" t="s">
        <v>128</v>
      </c>
      <c r="C32" s="57" t="s">
        <v>40</v>
      </c>
      <c r="D32" s="55" t="s">
        <v>37</v>
      </c>
      <c r="E32" s="56" t="s">
        <v>46</v>
      </c>
      <c r="F32" s="104">
        <v>6</v>
      </c>
      <c r="G32" s="110">
        <v>6</v>
      </c>
      <c r="H32" s="110">
        <v>6</v>
      </c>
      <c r="I32" s="97"/>
      <c r="J32" s="97"/>
    </row>
    <row r="33" spans="1:10" s="15" customFormat="1" ht="30" customHeight="1" x14ac:dyDescent="0.25">
      <c r="A33" s="51" t="s">
        <v>179</v>
      </c>
      <c r="B33" s="52" t="s">
        <v>129</v>
      </c>
      <c r="C33" s="57"/>
      <c r="D33" s="55" t="s">
        <v>46</v>
      </c>
      <c r="E33" s="56" t="s">
        <v>26</v>
      </c>
      <c r="F33" s="104">
        <f t="shared" ref="F33:H34" si="1">F34</f>
        <v>941</v>
      </c>
      <c r="G33" s="110">
        <f t="shared" si="1"/>
        <v>988</v>
      </c>
      <c r="H33" s="110">
        <f t="shared" si="1"/>
        <v>1037</v>
      </c>
      <c r="I33" s="97"/>
      <c r="J33" s="97"/>
    </row>
    <row r="34" spans="1:10" s="15" customFormat="1" ht="31.5" x14ac:dyDescent="0.25">
      <c r="A34" s="67" t="s">
        <v>67</v>
      </c>
      <c r="B34" s="52" t="s">
        <v>129</v>
      </c>
      <c r="C34" s="57" t="s">
        <v>40</v>
      </c>
      <c r="D34" s="55"/>
      <c r="E34" s="56"/>
      <c r="F34" s="104">
        <f t="shared" si="1"/>
        <v>941</v>
      </c>
      <c r="G34" s="110">
        <f t="shared" si="1"/>
        <v>988</v>
      </c>
      <c r="H34" s="110">
        <f t="shared" si="1"/>
        <v>1037</v>
      </c>
      <c r="I34" s="97"/>
      <c r="J34" s="97"/>
    </row>
    <row r="35" spans="1:10" s="15" customFormat="1" ht="15.75" x14ac:dyDescent="0.25">
      <c r="A35" s="67" t="s">
        <v>44</v>
      </c>
      <c r="B35" s="52" t="s">
        <v>129</v>
      </c>
      <c r="C35" s="57" t="s">
        <v>40</v>
      </c>
      <c r="D35" s="55" t="s">
        <v>46</v>
      </c>
      <c r="E35" s="56" t="s">
        <v>26</v>
      </c>
      <c r="F35" s="104">
        <v>941</v>
      </c>
      <c r="G35" s="110">
        <v>988</v>
      </c>
      <c r="H35" s="110">
        <v>1037</v>
      </c>
      <c r="I35" s="97"/>
      <c r="J35" s="97"/>
    </row>
    <row r="36" spans="1:10" s="15" customFormat="1" ht="15.75" x14ac:dyDescent="0.25">
      <c r="A36" s="67" t="s">
        <v>101</v>
      </c>
      <c r="B36" s="52" t="s">
        <v>130</v>
      </c>
      <c r="C36" s="57"/>
      <c r="D36" s="55" t="s">
        <v>37</v>
      </c>
      <c r="E36" s="56" t="s">
        <v>47</v>
      </c>
      <c r="F36" s="104">
        <f t="shared" ref="F36:H37" si="2">F37</f>
        <v>1050</v>
      </c>
      <c r="G36" s="110">
        <f t="shared" si="2"/>
        <v>1103</v>
      </c>
      <c r="H36" s="110">
        <f t="shared" si="2"/>
        <v>1158</v>
      </c>
      <c r="I36" s="97"/>
      <c r="J36" s="97"/>
    </row>
    <row r="37" spans="1:10" s="15" customFormat="1" ht="31.5" x14ac:dyDescent="0.25">
      <c r="A37" s="67" t="s">
        <v>67</v>
      </c>
      <c r="B37" s="52" t="s">
        <v>130</v>
      </c>
      <c r="C37" s="57" t="s">
        <v>40</v>
      </c>
      <c r="D37" s="55"/>
      <c r="E37" s="56"/>
      <c r="F37" s="104">
        <f t="shared" si="2"/>
        <v>1050</v>
      </c>
      <c r="G37" s="110">
        <f t="shared" si="2"/>
        <v>1103</v>
      </c>
      <c r="H37" s="110">
        <f t="shared" si="2"/>
        <v>1158</v>
      </c>
      <c r="I37" s="97"/>
      <c r="J37" s="97"/>
    </row>
    <row r="38" spans="1:10" s="15" customFormat="1" ht="15.75" x14ac:dyDescent="0.25">
      <c r="A38" s="67" t="s">
        <v>58</v>
      </c>
      <c r="B38" s="52" t="s">
        <v>130</v>
      </c>
      <c r="C38" s="57" t="s">
        <v>40</v>
      </c>
      <c r="D38" s="55" t="s">
        <v>37</v>
      </c>
      <c r="E38" s="56" t="s">
        <v>47</v>
      </c>
      <c r="F38" s="104">
        <v>1050</v>
      </c>
      <c r="G38" s="110">
        <v>1103</v>
      </c>
      <c r="H38" s="110">
        <v>1158</v>
      </c>
      <c r="I38" s="97"/>
      <c r="J38" s="97"/>
    </row>
    <row r="39" spans="1:10" s="15" customFormat="1" ht="31.5" x14ac:dyDescent="0.25">
      <c r="A39" s="67" t="s">
        <v>104</v>
      </c>
      <c r="B39" s="52" t="s">
        <v>131</v>
      </c>
      <c r="C39" s="57"/>
      <c r="D39" s="55"/>
      <c r="E39" s="56"/>
      <c r="F39" s="104">
        <f>F40+F42</f>
        <v>1750</v>
      </c>
      <c r="G39" s="104">
        <f>G40+G42</f>
        <v>1837</v>
      </c>
      <c r="H39" s="104">
        <f>H40+H42</f>
        <v>1929</v>
      </c>
      <c r="I39" s="97"/>
      <c r="J39" s="97"/>
    </row>
    <row r="40" spans="1:10" s="15" customFormat="1" ht="31.5" x14ac:dyDescent="0.25">
      <c r="A40" s="67" t="s">
        <v>67</v>
      </c>
      <c r="B40" s="52" t="s">
        <v>131</v>
      </c>
      <c r="C40" s="57" t="s">
        <v>40</v>
      </c>
      <c r="D40" s="55"/>
      <c r="E40" s="56"/>
      <c r="F40" s="104">
        <f>F41</f>
        <v>1700</v>
      </c>
      <c r="G40" s="110">
        <f>G41</f>
        <v>1785</v>
      </c>
      <c r="H40" s="110">
        <f>H41</f>
        <v>1875</v>
      </c>
      <c r="I40" s="97"/>
      <c r="J40" s="97"/>
    </row>
    <row r="41" spans="1:10" s="15" customFormat="1" ht="15.75" x14ac:dyDescent="0.25">
      <c r="A41" s="67" t="s">
        <v>44</v>
      </c>
      <c r="B41" s="52" t="s">
        <v>131</v>
      </c>
      <c r="C41" s="57" t="s">
        <v>40</v>
      </c>
      <c r="D41" s="55" t="s">
        <v>46</v>
      </c>
      <c r="E41" s="56" t="s">
        <v>26</v>
      </c>
      <c r="F41" s="104">
        <v>1700</v>
      </c>
      <c r="G41" s="110">
        <v>1785</v>
      </c>
      <c r="H41" s="110">
        <v>1875</v>
      </c>
      <c r="I41" s="97"/>
      <c r="J41" s="97"/>
    </row>
    <row r="42" spans="1:10" s="15" customFormat="1" ht="15.75" x14ac:dyDescent="0.25">
      <c r="A42" s="73" t="s">
        <v>41</v>
      </c>
      <c r="B42" s="52" t="s">
        <v>131</v>
      </c>
      <c r="C42" s="57" t="s">
        <v>40</v>
      </c>
      <c r="D42" s="55" t="s">
        <v>37</v>
      </c>
      <c r="E42" s="56" t="s">
        <v>46</v>
      </c>
      <c r="F42" s="104">
        <v>50</v>
      </c>
      <c r="G42" s="110">
        <v>52</v>
      </c>
      <c r="H42" s="110">
        <v>54</v>
      </c>
      <c r="I42" s="97"/>
      <c r="J42" s="97"/>
    </row>
    <row r="43" spans="1:10" s="15" customFormat="1" ht="21.75" customHeight="1" x14ac:dyDescent="0.3">
      <c r="A43" s="121" t="s">
        <v>227</v>
      </c>
      <c r="B43" s="52" t="s">
        <v>226</v>
      </c>
      <c r="C43" s="57" t="s">
        <v>40</v>
      </c>
      <c r="D43" s="55" t="s">
        <v>37</v>
      </c>
      <c r="E43" s="56" t="s">
        <v>46</v>
      </c>
      <c r="F43" s="104">
        <v>5.2</v>
      </c>
      <c r="G43" s="110">
        <v>5.5</v>
      </c>
      <c r="H43" s="110">
        <v>5.7</v>
      </c>
      <c r="I43" s="97"/>
      <c r="J43" s="97"/>
    </row>
    <row r="44" spans="1:10" s="15" customFormat="1" ht="21.75" customHeight="1" x14ac:dyDescent="0.3">
      <c r="A44" s="121" t="s">
        <v>229</v>
      </c>
      <c r="B44" s="52" t="s">
        <v>228</v>
      </c>
      <c r="C44" s="57" t="s">
        <v>40</v>
      </c>
      <c r="D44" s="55" t="s">
        <v>37</v>
      </c>
      <c r="E44" s="56" t="s">
        <v>46</v>
      </c>
      <c r="F44" s="104">
        <v>245</v>
      </c>
      <c r="G44" s="110">
        <v>257.2</v>
      </c>
      <c r="H44" s="110">
        <v>270.10000000000002</v>
      </c>
      <c r="I44" s="97"/>
      <c r="J44" s="97"/>
    </row>
    <row r="45" spans="1:10" s="15" customFormat="1" ht="87" customHeight="1" x14ac:dyDescent="0.25">
      <c r="A45" s="51" t="s">
        <v>190</v>
      </c>
      <c r="B45" s="58" t="s">
        <v>72</v>
      </c>
      <c r="C45" s="59"/>
      <c r="D45" s="59"/>
      <c r="E45" s="60"/>
      <c r="F45" s="103">
        <f>F46+F53+F57+F65</f>
        <v>7962.6</v>
      </c>
      <c r="G45" s="109">
        <f>G46+G53+G57+G65</f>
        <v>7752.6</v>
      </c>
      <c r="H45" s="109">
        <f>H46+H53+H57+H65</f>
        <v>8133.7</v>
      </c>
      <c r="I45" s="96"/>
      <c r="J45" s="96"/>
    </row>
    <row r="46" spans="1:10" s="15" customFormat="1" ht="53.25" customHeight="1" x14ac:dyDescent="0.25">
      <c r="A46" s="51" t="s">
        <v>132</v>
      </c>
      <c r="B46" s="52" t="s">
        <v>2</v>
      </c>
      <c r="C46" s="57"/>
      <c r="D46" s="55"/>
      <c r="E46" s="56"/>
      <c r="F46" s="104">
        <f>F47+F50</f>
        <v>4560</v>
      </c>
      <c r="G46" s="110">
        <f>G47+G50</f>
        <v>4220</v>
      </c>
      <c r="H46" s="110">
        <f>H47+H50</f>
        <v>4390</v>
      </c>
      <c r="I46" s="97"/>
      <c r="J46" s="97"/>
    </row>
    <row r="47" spans="1:10" s="15" customFormat="1" ht="35.25" customHeight="1" x14ac:dyDescent="0.25">
      <c r="A47" s="72" t="s">
        <v>73</v>
      </c>
      <c r="B47" s="52" t="s">
        <v>133</v>
      </c>
      <c r="C47" s="57"/>
      <c r="D47" s="55"/>
      <c r="E47" s="56"/>
      <c r="F47" s="104">
        <f t="shared" ref="F47:H48" si="3">F48</f>
        <v>1360</v>
      </c>
      <c r="G47" s="110">
        <f t="shared" si="3"/>
        <v>860</v>
      </c>
      <c r="H47" s="110">
        <f t="shared" si="3"/>
        <v>860</v>
      </c>
      <c r="I47" s="97"/>
      <c r="J47" s="97"/>
    </row>
    <row r="48" spans="1:10" s="15" customFormat="1" ht="31.5" x14ac:dyDescent="0.25">
      <c r="A48" s="67" t="s">
        <v>67</v>
      </c>
      <c r="B48" s="52" t="s">
        <v>133</v>
      </c>
      <c r="C48" s="57" t="s">
        <v>40</v>
      </c>
      <c r="D48" s="55"/>
      <c r="E48" s="56"/>
      <c r="F48" s="104">
        <f t="shared" si="3"/>
        <v>1360</v>
      </c>
      <c r="G48" s="110">
        <f t="shared" si="3"/>
        <v>860</v>
      </c>
      <c r="H48" s="110">
        <f t="shared" si="3"/>
        <v>860</v>
      </c>
      <c r="I48" s="97"/>
      <c r="J48" s="97"/>
    </row>
    <row r="49" spans="1:10" s="15" customFormat="1" ht="15.75" x14ac:dyDescent="0.25">
      <c r="A49" s="67" t="s">
        <v>15</v>
      </c>
      <c r="B49" s="52" t="s">
        <v>133</v>
      </c>
      <c r="C49" s="57" t="s">
        <v>40</v>
      </c>
      <c r="D49" s="55" t="s">
        <v>37</v>
      </c>
      <c r="E49" s="56" t="s">
        <v>48</v>
      </c>
      <c r="F49" s="104">
        <v>1360</v>
      </c>
      <c r="G49" s="110">
        <v>860</v>
      </c>
      <c r="H49" s="110">
        <v>860</v>
      </c>
      <c r="I49" s="97"/>
      <c r="J49" s="97"/>
    </row>
    <row r="50" spans="1:10" s="15" customFormat="1" ht="27.75" customHeight="1" x14ac:dyDescent="0.25">
      <c r="A50" s="72" t="s">
        <v>74</v>
      </c>
      <c r="B50" s="52" t="s">
        <v>134</v>
      </c>
      <c r="C50" s="57"/>
      <c r="D50" s="55"/>
      <c r="E50" s="56"/>
      <c r="F50" s="104">
        <f t="shared" ref="F50:H51" si="4">F51</f>
        <v>3200</v>
      </c>
      <c r="G50" s="110">
        <f t="shared" si="4"/>
        <v>3360</v>
      </c>
      <c r="H50" s="110">
        <f t="shared" si="4"/>
        <v>3530</v>
      </c>
      <c r="I50" s="97"/>
      <c r="J50" s="97"/>
    </row>
    <row r="51" spans="1:10" s="15" customFormat="1" ht="31.5" x14ac:dyDescent="0.25">
      <c r="A51" s="67" t="s">
        <v>67</v>
      </c>
      <c r="B51" s="52" t="s">
        <v>134</v>
      </c>
      <c r="C51" s="57" t="s">
        <v>40</v>
      </c>
      <c r="D51" s="55"/>
      <c r="E51" s="56"/>
      <c r="F51" s="104">
        <f t="shared" si="4"/>
        <v>3200</v>
      </c>
      <c r="G51" s="110">
        <f t="shared" si="4"/>
        <v>3360</v>
      </c>
      <c r="H51" s="110">
        <f t="shared" si="4"/>
        <v>3530</v>
      </c>
      <c r="I51" s="97"/>
      <c r="J51" s="97"/>
    </row>
    <row r="52" spans="1:10" s="15" customFormat="1" ht="15.75" x14ac:dyDescent="0.25">
      <c r="A52" s="67" t="s">
        <v>15</v>
      </c>
      <c r="B52" s="52" t="s">
        <v>134</v>
      </c>
      <c r="C52" s="57" t="s">
        <v>40</v>
      </c>
      <c r="D52" s="55" t="s">
        <v>37</v>
      </c>
      <c r="E52" s="56" t="s">
        <v>48</v>
      </c>
      <c r="F52" s="104">
        <v>3200</v>
      </c>
      <c r="G52" s="110">
        <v>3360</v>
      </c>
      <c r="H52" s="110">
        <v>3530</v>
      </c>
      <c r="I52" s="97"/>
      <c r="J52" s="97"/>
    </row>
    <row r="53" spans="1:10" s="15" customFormat="1" ht="74.25" customHeight="1" x14ac:dyDescent="0.25">
      <c r="A53" s="51" t="s">
        <v>135</v>
      </c>
      <c r="B53" s="52" t="s">
        <v>3</v>
      </c>
      <c r="C53" s="57"/>
      <c r="D53" s="55"/>
      <c r="E53" s="56"/>
      <c r="F53" s="104">
        <f>F54</f>
        <v>70</v>
      </c>
      <c r="G53" s="110">
        <f>G54</f>
        <v>75</v>
      </c>
      <c r="H53" s="110">
        <f>H54</f>
        <v>78</v>
      </c>
      <c r="I53" s="97"/>
      <c r="J53" s="97"/>
    </row>
    <row r="54" spans="1:10" s="15" customFormat="1" ht="29.25" customHeight="1" x14ac:dyDescent="0.25">
      <c r="A54" s="72" t="s">
        <v>108</v>
      </c>
      <c r="B54" s="52" t="s">
        <v>136</v>
      </c>
      <c r="C54" s="57"/>
      <c r="D54" s="55"/>
      <c r="E54" s="56"/>
      <c r="F54" s="104">
        <f t="shared" ref="F54:H55" si="5">F55</f>
        <v>70</v>
      </c>
      <c r="G54" s="110">
        <f t="shared" si="5"/>
        <v>75</v>
      </c>
      <c r="H54" s="110">
        <f t="shared" si="5"/>
        <v>78</v>
      </c>
      <c r="I54" s="97"/>
      <c r="J54" s="97"/>
    </row>
    <row r="55" spans="1:10" s="15" customFormat="1" ht="31.5" x14ac:dyDescent="0.25">
      <c r="A55" s="67" t="s">
        <v>68</v>
      </c>
      <c r="B55" s="52" t="s">
        <v>136</v>
      </c>
      <c r="C55" s="57" t="s">
        <v>40</v>
      </c>
      <c r="D55" s="55"/>
      <c r="E55" s="56"/>
      <c r="F55" s="104">
        <f t="shared" si="5"/>
        <v>70</v>
      </c>
      <c r="G55" s="110">
        <f t="shared" si="5"/>
        <v>75</v>
      </c>
      <c r="H55" s="110">
        <f t="shared" si="5"/>
        <v>78</v>
      </c>
      <c r="I55" s="97"/>
      <c r="J55" s="97"/>
    </row>
    <row r="56" spans="1:10" s="15" customFormat="1" ht="15.75" x14ac:dyDescent="0.25">
      <c r="A56" s="67" t="s">
        <v>15</v>
      </c>
      <c r="B56" s="52" t="s">
        <v>136</v>
      </c>
      <c r="C56" s="57" t="s">
        <v>40</v>
      </c>
      <c r="D56" s="55" t="s">
        <v>37</v>
      </c>
      <c r="E56" s="56" t="s">
        <v>48</v>
      </c>
      <c r="F56" s="104">
        <f>60+10</f>
        <v>70</v>
      </c>
      <c r="G56" s="110">
        <v>75</v>
      </c>
      <c r="H56" s="110">
        <v>78</v>
      </c>
      <c r="I56" s="97"/>
      <c r="J56" s="97"/>
    </row>
    <row r="57" spans="1:10" s="15" customFormat="1" ht="56.25" customHeight="1" x14ac:dyDescent="0.25">
      <c r="A57" s="51" t="s">
        <v>138</v>
      </c>
      <c r="B57" s="52" t="s">
        <v>137</v>
      </c>
      <c r="C57" s="57"/>
      <c r="D57" s="55"/>
      <c r="E57" s="56"/>
      <c r="F57" s="104">
        <f>F58+F61+F64</f>
        <v>2200</v>
      </c>
      <c r="G57" s="104">
        <f>G58+G61+G64</f>
        <v>2350</v>
      </c>
      <c r="H57" s="104">
        <f>H58+H61+H64</f>
        <v>2500</v>
      </c>
      <c r="I57" s="97"/>
      <c r="J57" s="97"/>
    </row>
    <row r="58" spans="1:10" s="15" customFormat="1" ht="48" customHeight="1" x14ac:dyDescent="0.25">
      <c r="A58" s="72" t="s">
        <v>0</v>
      </c>
      <c r="B58" s="52" t="s">
        <v>139</v>
      </c>
      <c r="C58" s="57"/>
      <c r="D58" s="55"/>
      <c r="E58" s="56"/>
      <c r="F58" s="104">
        <f t="shared" ref="F58:H59" si="6">F59</f>
        <v>1800</v>
      </c>
      <c r="G58" s="110">
        <f t="shared" si="6"/>
        <v>1900</v>
      </c>
      <c r="H58" s="110">
        <f t="shared" si="6"/>
        <v>2000</v>
      </c>
      <c r="I58" s="97"/>
      <c r="J58" s="97"/>
    </row>
    <row r="59" spans="1:10" s="15" customFormat="1" ht="31.5" x14ac:dyDescent="0.25">
      <c r="A59" s="67" t="s">
        <v>67</v>
      </c>
      <c r="B59" s="52" t="s">
        <v>139</v>
      </c>
      <c r="C59" s="57" t="s">
        <v>40</v>
      </c>
      <c r="D59" s="55"/>
      <c r="E59" s="56"/>
      <c r="F59" s="104">
        <f t="shared" si="6"/>
        <v>1800</v>
      </c>
      <c r="G59" s="110">
        <f t="shared" si="6"/>
        <v>1900</v>
      </c>
      <c r="H59" s="110">
        <f t="shared" si="6"/>
        <v>2000</v>
      </c>
      <c r="I59" s="97"/>
      <c r="J59" s="97"/>
    </row>
    <row r="60" spans="1:10" s="15" customFormat="1" ht="15.75" x14ac:dyDescent="0.25">
      <c r="A60" s="67" t="s">
        <v>15</v>
      </c>
      <c r="B60" s="52" t="s">
        <v>139</v>
      </c>
      <c r="C60" s="57" t="s">
        <v>40</v>
      </c>
      <c r="D60" s="55" t="s">
        <v>37</v>
      </c>
      <c r="E60" s="56" t="s">
        <v>48</v>
      </c>
      <c r="F60" s="104">
        <v>1800</v>
      </c>
      <c r="G60" s="110">
        <v>1900</v>
      </c>
      <c r="H60" s="110">
        <v>2000</v>
      </c>
      <c r="I60" s="97"/>
      <c r="J60" s="97"/>
    </row>
    <row r="61" spans="1:10" s="15" customFormat="1" ht="24" customHeight="1" x14ac:dyDescent="0.25">
      <c r="A61" s="72" t="s">
        <v>75</v>
      </c>
      <c r="B61" s="52" t="s">
        <v>140</v>
      </c>
      <c r="C61" s="57"/>
      <c r="D61" s="55"/>
      <c r="E61" s="56"/>
      <c r="F61" s="104">
        <f t="shared" ref="F61:H62" si="7">F62</f>
        <v>100</v>
      </c>
      <c r="G61" s="110">
        <f t="shared" si="7"/>
        <v>100</v>
      </c>
      <c r="H61" s="110">
        <f t="shared" si="7"/>
        <v>100</v>
      </c>
      <c r="I61" s="97"/>
      <c r="J61" s="97"/>
    </row>
    <row r="62" spans="1:10" s="15" customFormat="1" ht="31.5" x14ac:dyDescent="0.25">
      <c r="A62" s="67" t="s">
        <v>67</v>
      </c>
      <c r="B62" s="52" t="s">
        <v>140</v>
      </c>
      <c r="C62" s="57" t="s">
        <v>40</v>
      </c>
      <c r="D62" s="55"/>
      <c r="E62" s="56"/>
      <c r="F62" s="104">
        <f t="shared" si="7"/>
        <v>100</v>
      </c>
      <c r="G62" s="110">
        <f t="shared" si="7"/>
        <v>100</v>
      </c>
      <c r="H62" s="110">
        <f t="shared" si="7"/>
        <v>100</v>
      </c>
      <c r="I62" s="97"/>
      <c r="J62" s="97"/>
    </row>
    <row r="63" spans="1:10" s="15" customFormat="1" ht="15.75" x14ac:dyDescent="0.25">
      <c r="A63" s="67" t="s">
        <v>15</v>
      </c>
      <c r="B63" s="52" t="s">
        <v>140</v>
      </c>
      <c r="C63" s="57" t="s">
        <v>40</v>
      </c>
      <c r="D63" s="55" t="s">
        <v>37</v>
      </c>
      <c r="E63" s="56" t="s">
        <v>48</v>
      </c>
      <c r="F63" s="104">
        <v>100</v>
      </c>
      <c r="G63" s="110">
        <v>100</v>
      </c>
      <c r="H63" s="110">
        <v>100</v>
      </c>
      <c r="I63" s="97"/>
      <c r="J63" s="97"/>
    </row>
    <row r="64" spans="1:10" s="15" customFormat="1" ht="31.5" x14ac:dyDescent="0.25">
      <c r="A64" s="113" t="s">
        <v>109</v>
      </c>
      <c r="B64" s="52" t="s">
        <v>141</v>
      </c>
      <c r="C64" s="57" t="s">
        <v>40</v>
      </c>
      <c r="D64" s="55" t="s">
        <v>37</v>
      </c>
      <c r="E64" s="56" t="s">
        <v>48</v>
      </c>
      <c r="F64" s="104">
        <v>300</v>
      </c>
      <c r="G64" s="110">
        <v>350</v>
      </c>
      <c r="H64" s="110">
        <v>400</v>
      </c>
      <c r="I64" s="97"/>
      <c r="J64" s="97"/>
    </row>
    <row r="65" spans="1:10" s="15" customFormat="1" ht="61.5" customHeight="1" x14ac:dyDescent="0.25">
      <c r="A65" s="51" t="s">
        <v>191</v>
      </c>
      <c r="B65" s="52" t="s">
        <v>88</v>
      </c>
      <c r="C65" s="57"/>
      <c r="D65" s="55"/>
      <c r="E65" s="56"/>
      <c r="F65" s="104">
        <f>F66+F69+F72+F73+F76</f>
        <v>1132.5999999999999</v>
      </c>
      <c r="G65" s="104">
        <f>G66+G69+G72+G73+G76</f>
        <v>1107.5999999999999</v>
      </c>
      <c r="H65" s="104">
        <f>H66+H69+H72+H73+H76</f>
        <v>1165.7</v>
      </c>
      <c r="I65" s="97"/>
      <c r="J65" s="97"/>
    </row>
    <row r="66" spans="1:10" s="15" customFormat="1" ht="33.75" customHeight="1" x14ac:dyDescent="0.25">
      <c r="A66" s="72" t="s">
        <v>1</v>
      </c>
      <c r="B66" s="52" t="s">
        <v>142</v>
      </c>
      <c r="C66" s="57"/>
      <c r="D66" s="55"/>
      <c r="E66" s="56"/>
      <c r="F66" s="104">
        <f t="shared" ref="F66:H67" si="8">F67</f>
        <v>300</v>
      </c>
      <c r="G66" s="110">
        <f t="shared" si="8"/>
        <v>200</v>
      </c>
      <c r="H66" s="110">
        <f t="shared" si="8"/>
        <v>200</v>
      </c>
      <c r="I66" s="97"/>
      <c r="J66" s="97"/>
    </row>
    <row r="67" spans="1:10" s="15" customFormat="1" ht="31.5" x14ac:dyDescent="0.25">
      <c r="A67" s="67" t="s">
        <v>64</v>
      </c>
      <c r="B67" s="52" t="s">
        <v>142</v>
      </c>
      <c r="C67" s="57" t="s">
        <v>40</v>
      </c>
      <c r="D67" s="55"/>
      <c r="E67" s="56"/>
      <c r="F67" s="104">
        <f t="shared" si="8"/>
        <v>300</v>
      </c>
      <c r="G67" s="110">
        <f t="shared" si="8"/>
        <v>200</v>
      </c>
      <c r="H67" s="110">
        <f t="shared" si="8"/>
        <v>200</v>
      </c>
      <c r="I67" s="97"/>
      <c r="J67" s="97"/>
    </row>
    <row r="68" spans="1:10" s="15" customFormat="1" ht="15.75" x14ac:dyDescent="0.25">
      <c r="A68" s="67" t="s">
        <v>15</v>
      </c>
      <c r="B68" s="52" t="s">
        <v>142</v>
      </c>
      <c r="C68" s="57" t="s">
        <v>40</v>
      </c>
      <c r="D68" s="55" t="s">
        <v>37</v>
      </c>
      <c r="E68" s="56" t="s">
        <v>48</v>
      </c>
      <c r="F68" s="104">
        <v>300</v>
      </c>
      <c r="G68" s="110">
        <v>200</v>
      </c>
      <c r="H68" s="110">
        <v>200</v>
      </c>
      <c r="I68" s="97"/>
      <c r="J68" s="97"/>
    </row>
    <row r="69" spans="1:10" s="15" customFormat="1" ht="48" customHeight="1" x14ac:dyDescent="0.25">
      <c r="A69" s="79" t="s">
        <v>110</v>
      </c>
      <c r="B69" s="52" t="s">
        <v>143</v>
      </c>
      <c r="C69" s="57"/>
      <c r="D69" s="55"/>
      <c r="E69" s="56"/>
      <c r="F69" s="104">
        <f t="shared" ref="F69:H70" si="9">F70</f>
        <v>600</v>
      </c>
      <c r="G69" s="110">
        <f t="shared" si="9"/>
        <v>627.6</v>
      </c>
      <c r="H69" s="110">
        <f t="shared" si="9"/>
        <v>685.7</v>
      </c>
      <c r="I69" s="97"/>
      <c r="J69" s="97"/>
    </row>
    <row r="70" spans="1:10" s="15" customFormat="1" ht="31.5" x14ac:dyDescent="0.25">
      <c r="A70" s="67" t="s">
        <v>67</v>
      </c>
      <c r="B70" s="52" t="s">
        <v>143</v>
      </c>
      <c r="C70" s="57" t="s">
        <v>40</v>
      </c>
      <c r="D70" s="55"/>
      <c r="E70" s="56"/>
      <c r="F70" s="104">
        <f t="shared" si="9"/>
        <v>600</v>
      </c>
      <c r="G70" s="110">
        <f t="shared" si="9"/>
        <v>627.6</v>
      </c>
      <c r="H70" s="110">
        <f t="shared" si="9"/>
        <v>685.7</v>
      </c>
      <c r="I70" s="97"/>
      <c r="J70" s="97"/>
    </row>
    <row r="71" spans="1:10" s="15" customFormat="1" ht="15.75" x14ac:dyDescent="0.25">
      <c r="A71" s="67" t="s">
        <v>15</v>
      </c>
      <c r="B71" s="52" t="s">
        <v>143</v>
      </c>
      <c r="C71" s="57" t="s">
        <v>40</v>
      </c>
      <c r="D71" s="55" t="s">
        <v>37</v>
      </c>
      <c r="E71" s="56" t="s">
        <v>48</v>
      </c>
      <c r="F71" s="104">
        <v>600</v>
      </c>
      <c r="G71" s="110">
        <v>627.6</v>
      </c>
      <c r="H71" s="110">
        <f>1500-814.3</f>
        <v>685.7</v>
      </c>
      <c r="I71" s="97"/>
      <c r="J71" s="97"/>
    </row>
    <row r="72" spans="1:10" s="15" customFormat="1" ht="31.5" x14ac:dyDescent="0.25">
      <c r="A72" s="67" t="s">
        <v>107</v>
      </c>
      <c r="B72" s="52" t="s">
        <v>230</v>
      </c>
      <c r="C72" s="57" t="s">
        <v>40</v>
      </c>
      <c r="D72" s="55" t="s">
        <v>37</v>
      </c>
      <c r="E72" s="56" t="s">
        <v>48</v>
      </c>
      <c r="F72" s="104">
        <v>52.6</v>
      </c>
      <c r="G72" s="110">
        <v>0</v>
      </c>
      <c r="H72" s="110">
        <v>0</v>
      </c>
      <c r="I72" s="97"/>
      <c r="J72" s="97"/>
    </row>
    <row r="73" spans="1:10" s="15" customFormat="1" ht="53.25" customHeight="1" x14ac:dyDescent="0.25">
      <c r="A73" s="79" t="s">
        <v>76</v>
      </c>
      <c r="B73" s="52" t="s">
        <v>231</v>
      </c>
      <c r="C73" s="57"/>
      <c r="D73" s="55"/>
      <c r="E73" s="56"/>
      <c r="F73" s="104">
        <f t="shared" ref="F73:H74" si="10">F74</f>
        <v>80</v>
      </c>
      <c r="G73" s="110">
        <f t="shared" si="10"/>
        <v>80</v>
      </c>
      <c r="H73" s="110">
        <f t="shared" si="10"/>
        <v>80</v>
      </c>
      <c r="I73" s="97"/>
      <c r="J73" s="97"/>
    </row>
    <row r="74" spans="1:10" s="15" customFormat="1" ht="31.5" x14ac:dyDescent="0.25">
      <c r="A74" s="67" t="s">
        <v>67</v>
      </c>
      <c r="B74" s="52" t="s">
        <v>231</v>
      </c>
      <c r="C74" s="57" t="s">
        <v>40</v>
      </c>
      <c r="D74" s="55"/>
      <c r="E74" s="56"/>
      <c r="F74" s="104">
        <f t="shared" si="10"/>
        <v>80</v>
      </c>
      <c r="G74" s="110">
        <f t="shared" si="10"/>
        <v>80</v>
      </c>
      <c r="H74" s="110">
        <f t="shared" si="10"/>
        <v>80</v>
      </c>
      <c r="I74" s="97"/>
      <c r="J74" s="97"/>
    </row>
    <row r="75" spans="1:10" s="15" customFormat="1" ht="15.75" x14ac:dyDescent="0.25">
      <c r="A75" s="67" t="s">
        <v>15</v>
      </c>
      <c r="B75" s="52" t="s">
        <v>231</v>
      </c>
      <c r="C75" s="57" t="s">
        <v>40</v>
      </c>
      <c r="D75" s="55" t="s">
        <v>37</v>
      </c>
      <c r="E75" s="56" t="s">
        <v>48</v>
      </c>
      <c r="F75" s="104">
        <f>50+30</f>
        <v>80</v>
      </c>
      <c r="G75" s="110">
        <v>80</v>
      </c>
      <c r="H75" s="110">
        <v>80</v>
      </c>
      <c r="I75" s="97"/>
      <c r="J75" s="97"/>
    </row>
    <row r="76" spans="1:10" s="15" customFormat="1" ht="15.75" x14ac:dyDescent="0.25">
      <c r="A76" s="67" t="s">
        <v>232</v>
      </c>
      <c r="B76" s="52" t="s">
        <v>233</v>
      </c>
      <c r="C76" s="57" t="s">
        <v>40</v>
      </c>
      <c r="D76" s="55" t="s">
        <v>37</v>
      </c>
      <c r="E76" s="56" t="s">
        <v>48</v>
      </c>
      <c r="F76" s="104">
        <v>100</v>
      </c>
      <c r="G76" s="104">
        <v>200</v>
      </c>
      <c r="H76" s="104">
        <v>200</v>
      </c>
      <c r="I76" s="97"/>
      <c r="J76" s="97"/>
    </row>
    <row r="77" spans="1:10" s="15" customFormat="1" ht="94.5" customHeight="1" x14ac:dyDescent="0.25">
      <c r="A77" s="51" t="s">
        <v>192</v>
      </c>
      <c r="B77" s="58" t="s">
        <v>4</v>
      </c>
      <c r="C77" s="59"/>
      <c r="D77" s="59"/>
      <c r="E77" s="60"/>
      <c r="F77" s="103">
        <f>F78+F88</f>
        <v>4175</v>
      </c>
      <c r="G77" s="103">
        <f>G78+G88</f>
        <v>7800</v>
      </c>
      <c r="H77" s="103">
        <f>H78+H88</f>
        <v>7857.8</v>
      </c>
      <c r="I77" s="96"/>
      <c r="J77" s="96"/>
    </row>
    <row r="78" spans="1:10" s="15" customFormat="1" ht="31.5" customHeight="1" x14ac:dyDescent="0.25">
      <c r="A78" s="51" t="s">
        <v>145</v>
      </c>
      <c r="B78" s="52" t="s">
        <v>144</v>
      </c>
      <c r="C78" s="55"/>
      <c r="D78" s="55"/>
      <c r="E78" s="56"/>
      <c r="F78" s="104">
        <f>F79+F82+F84+F86+F87</f>
        <v>4175</v>
      </c>
      <c r="G78" s="104">
        <f>G79+G82+G84+G86+G87</f>
        <v>4950</v>
      </c>
      <c r="H78" s="104">
        <f>H79+H82+H84+H86+H87</f>
        <v>4950</v>
      </c>
      <c r="I78" s="97"/>
      <c r="J78" s="97"/>
    </row>
    <row r="79" spans="1:10" s="15" customFormat="1" ht="22.5" customHeight="1" x14ac:dyDescent="0.25">
      <c r="A79" s="51" t="s">
        <v>5</v>
      </c>
      <c r="B79" s="52" t="s">
        <v>235</v>
      </c>
      <c r="C79" s="57" t="s">
        <v>40</v>
      </c>
      <c r="D79" s="55"/>
      <c r="E79" s="56"/>
      <c r="F79" s="104">
        <f t="shared" ref="F79:H80" si="11">F80</f>
        <v>3000</v>
      </c>
      <c r="G79" s="110">
        <f t="shared" si="11"/>
        <v>3600</v>
      </c>
      <c r="H79" s="110">
        <f t="shared" si="11"/>
        <v>3600</v>
      </c>
      <c r="I79" s="97"/>
      <c r="J79" s="97"/>
    </row>
    <row r="80" spans="1:10" s="15" customFormat="1" ht="31.5" x14ac:dyDescent="0.25">
      <c r="A80" s="67" t="s">
        <v>67</v>
      </c>
      <c r="B80" s="52" t="s">
        <v>235</v>
      </c>
      <c r="C80" s="57" t="s">
        <v>40</v>
      </c>
      <c r="D80" s="55"/>
      <c r="E80" s="56"/>
      <c r="F80" s="104">
        <f t="shared" si="11"/>
        <v>3000</v>
      </c>
      <c r="G80" s="110">
        <f t="shared" si="11"/>
        <v>3600</v>
      </c>
      <c r="H80" s="110">
        <f t="shared" si="11"/>
        <v>3600</v>
      </c>
      <c r="I80" s="97"/>
      <c r="J80" s="97"/>
    </row>
    <row r="81" spans="1:10" s="15" customFormat="1" ht="15.75" x14ac:dyDescent="0.25">
      <c r="A81" s="67" t="s">
        <v>62</v>
      </c>
      <c r="B81" s="52" t="s">
        <v>235</v>
      </c>
      <c r="C81" s="57" t="s">
        <v>40</v>
      </c>
      <c r="D81" s="55" t="s">
        <v>36</v>
      </c>
      <c r="E81" s="56" t="s">
        <v>39</v>
      </c>
      <c r="F81" s="104">
        <v>3000</v>
      </c>
      <c r="G81" s="110">
        <v>3600</v>
      </c>
      <c r="H81" s="110">
        <v>3600</v>
      </c>
      <c r="I81" s="97"/>
      <c r="J81" s="97"/>
    </row>
    <row r="82" spans="1:10" s="15" customFormat="1" ht="35.25" customHeight="1" x14ac:dyDescent="0.25">
      <c r="A82" s="51" t="s">
        <v>93</v>
      </c>
      <c r="B82" s="52" t="s">
        <v>236</v>
      </c>
      <c r="C82" s="57" t="s">
        <v>40</v>
      </c>
      <c r="D82" s="55"/>
      <c r="E82" s="56"/>
      <c r="F82" s="104">
        <f>F83</f>
        <v>800</v>
      </c>
      <c r="G82" s="110">
        <f>G83</f>
        <v>800</v>
      </c>
      <c r="H82" s="110">
        <f>H83</f>
        <v>800</v>
      </c>
      <c r="I82" s="97"/>
      <c r="J82" s="97"/>
    </row>
    <row r="83" spans="1:10" s="15" customFormat="1" ht="31.5" x14ac:dyDescent="0.25">
      <c r="A83" s="67" t="s">
        <v>67</v>
      </c>
      <c r="B83" s="52" t="s">
        <v>236</v>
      </c>
      <c r="C83" s="57" t="s">
        <v>40</v>
      </c>
      <c r="D83" s="55"/>
      <c r="E83" s="56"/>
      <c r="F83" s="104">
        <v>800</v>
      </c>
      <c r="G83" s="110">
        <v>800</v>
      </c>
      <c r="H83" s="110">
        <v>800</v>
      </c>
      <c r="I83" s="97"/>
      <c r="J83" s="97"/>
    </row>
    <row r="84" spans="1:10" s="15" customFormat="1" ht="31.5" customHeight="1" x14ac:dyDescent="0.25">
      <c r="A84" s="51" t="s">
        <v>92</v>
      </c>
      <c r="B84" s="52" t="s">
        <v>237</v>
      </c>
      <c r="C84" s="55" t="s">
        <v>40</v>
      </c>
      <c r="D84" s="55" t="s">
        <v>36</v>
      </c>
      <c r="E84" s="56" t="s">
        <v>39</v>
      </c>
      <c r="F84" s="104">
        <v>120</v>
      </c>
      <c r="G84" s="110">
        <v>100</v>
      </c>
      <c r="H84" s="110">
        <v>100</v>
      </c>
      <c r="I84" s="97"/>
      <c r="J84" s="97"/>
    </row>
    <row r="85" spans="1:10" s="15" customFormat="1" ht="15.75" x14ac:dyDescent="0.25">
      <c r="A85" s="67"/>
      <c r="B85" s="52"/>
      <c r="C85" s="57"/>
      <c r="D85" s="55"/>
      <c r="E85" s="56"/>
      <c r="F85" s="104"/>
      <c r="G85" s="110"/>
      <c r="H85" s="110"/>
      <c r="I85" s="97"/>
      <c r="J85" s="97"/>
    </row>
    <row r="86" spans="1:10" s="15" customFormat="1" ht="47.25" x14ac:dyDescent="0.25">
      <c r="A86" s="67" t="s">
        <v>94</v>
      </c>
      <c r="B86" s="52" t="s">
        <v>238</v>
      </c>
      <c r="C86" s="57" t="s">
        <v>40</v>
      </c>
      <c r="D86" s="55"/>
      <c r="E86" s="56"/>
      <c r="F86" s="104">
        <f>300-5-100-40</f>
        <v>155</v>
      </c>
      <c r="G86" s="110">
        <v>350</v>
      </c>
      <c r="H86" s="110">
        <v>350</v>
      </c>
      <c r="I86" s="97"/>
      <c r="J86" s="97"/>
    </row>
    <row r="87" spans="1:10" s="15" customFormat="1" ht="31.5" x14ac:dyDescent="0.25">
      <c r="A87" s="67" t="s">
        <v>95</v>
      </c>
      <c r="B87" s="52" t="s">
        <v>239</v>
      </c>
      <c r="C87" s="57" t="s">
        <v>40</v>
      </c>
      <c r="D87" s="55" t="s">
        <v>36</v>
      </c>
      <c r="E87" s="56" t="s">
        <v>39</v>
      </c>
      <c r="F87" s="104">
        <v>100</v>
      </c>
      <c r="G87" s="110">
        <v>100</v>
      </c>
      <c r="H87" s="110">
        <v>100</v>
      </c>
      <c r="I87" s="97"/>
      <c r="J87" s="97"/>
    </row>
    <row r="88" spans="1:10" s="15" customFormat="1" ht="15.75" x14ac:dyDescent="0.25">
      <c r="A88" s="67" t="s">
        <v>200</v>
      </c>
      <c r="B88" s="52" t="s">
        <v>240</v>
      </c>
      <c r="C88" s="57"/>
      <c r="D88" s="55"/>
      <c r="E88" s="56"/>
      <c r="F88" s="104">
        <f>F89</f>
        <v>0</v>
      </c>
      <c r="G88" s="110">
        <f>G89</f>
        <v>2850</v>
      </c>
      <c r="H88" s="110">
        <f>H89</f>
        <v>2907.8</v>
      </c>
      <c r="I88" s="97"/>
      <c r="J88" s="97"/>
    </row>
    <row r="89" spans="1:10" s="15" customFormat="1" ht="31.5" x14ac:dyDescent="0.25">
      <c r="A89" s="67" t="s">
        <v>201</v>
      </c>
      <c r="B89" s="52" t="s">
        <v>241</v>
      </c>
      <c r="C89" s="57" t="s">
        <v>40</v>
      </c>
      <c r="D89" s="55" t="s">
        <v>36</v>
      </c>
      <c r="E89" s="56" t="s">
        <v>39</v>
      </c>
      <c r="F89" s="104">
        <v>0</v>
      </c>
      <c r="G89" s="110">
        <v>2850</v>
      </c>
      <c r="H89" s="110">
        <v>2907.8</v>
      </c>
      <c r="I89" s="97"/>
      <c r="J89" s="97"/>
    </row>
    <row r="90" spans="1:10" s="15" customFormat="1" ht="83.25" customHeight="1" x14ac:dyDescent="0.25">
      <c r="A90" s="51" t="s">
        <v>193</v>
      </c>
      <c r="B90" s="58" t="s">
        <v>6</v>
      </c>
      <c r="C90" s="59"/>
      <c r="D90" s="59"/>
      <c r="E90" s="60"/>
      <c r="F90" s="103">
        <f>F91+F95</f>
        <v>2575.1</v>
      </c>
      <c r="G90" s="109">
        <f>G91+G95</f>
        <v>2703.9</v>
      </c>
      <c r="H90" s="109">
        <f>H91+H95</f>
        <v>2836.6</v>
      </c>
      <c r="I90" s="96"/>
      <c r="J90" s="96"/>
    </row>
    <row r="91" spans="1:10" s="15" customFormat="1" ht="34.5" customHeight="1" x14ac:dyDescent="0.25">
      <c r="A91" s="51" t="s">
        <v>147</v>
      </c>
      <c r="B91" s="52" t="s">
        <v>146</v>
      </c>
      <c r="C91" s="55"/>
      <c r="D91" s="55"/>
      <c r="E91" s="56"/>
      <c r="F91" s="104">
        <f t="shared" ref="F91:H93" si="12">F92</f>
        <v>1575.1</v>
      </c>
      <c r="G91" s="110">
        <f t="shared" si="12"/>
        <v>1653.9</v>
      </c>
      <c r="H91" s="110">
        <f t="shared" si="12"/>
        <v>1736.6</v>
      </c>
      <c r="I91" s="97"/>
      <c r="J91" s="97"/>
    </row>
    <row r="92" spans="1:10" s="15" customFormat="1" ht="28.5" customHeight="1" x14ac:dyDescent="0.25">
      <c r="A92" s="51" t="s">
        <v>77</v>
      </c>
      <c r="B92" s="52" t="s">
        <v>148</v>
      </c>
      <c r="C92" s="57"/>
      <c r="D92" s="55"/>
      <c r="E92" s="56"/>
      <c r="F92" s="104">
        <f t="shared" si="12"/>
        <v>1575.1</v>
      </c>
      <c r="G92" s="110">
        <f t="shared" si="12"/>
        <v>1653.9</v>
      </c>
      <c r="H92" s="110">
        <f t="shared" si="12"/>
        <v>1736.6</v>
      </c>
      <c r="I92" s="97"/>
      <c r="J92" s="97"/>
    </row>
    <row r="93" spans="1:10" s="15" customFormat="1" ht="15.75" x14ac:dyDescent="0.25">
      <c r="A93" s="67" t="s">
        <v>17</v>
      </c>
      <c r="B93" s="52" t="s">
        <v>148</v>
      </c>
      <c r="C93" s="57" t="s">
        <v>16</v>
      </c>
      <c r="D93" s="55"/>
      <c r="E93" s="56"/>
      <c r="F93" s="104">
        <f t="shared" si="12"/>
        <v>1575.1</v>
      </c>
      <c r="G93" s="110">
        <f t="shared" si="12"/>
        <v>1653.9</v>
      </c>
      <c r="H93" s="110">
        <f t="shared" si="12"/>
        <v>1736.6</v>
      </c>
      <c r="I93" s="97"/>
      <c r="J93" s="97"/>
    </row>
    <row r="94" spans="1:10" s="15" customFormat="1" ht="15.75" x14ac:dyDescent="0.25">
      <c r="A94" s="67" t="s">
        <v>87</v>
      </c>
      <c r="B94" s="52" t="s">
        <v>148</v>
      </c>
      <c r="C94" s="57" t="s">
        <v>16</v>
      </c>
      <c r="D94" s="55" t="s">
        <v>29</v>
      </c>
      <c r="E94" s="56" t="s">
        <v>46</v>
      </c>
      <c r="F94" s="104">
        <v>1575.1</v>
      </c>
      <c r="G94" s="110">
        <v>1653.9</v>
      </c>
      <c r="H94" s="110">
        <v>1736.6</v>
      </c>
      <c r="I94" s="97"/>
      <c r="J94" s="97"/>
    </row>
    <row r="95" spans="1:10" s="15" customFormat="1" ht="47.25" x14ac:dyDescent="0.25">
      <c r="A95" s="51" t="s">
        <v>194</v>
      </c>
      <c r="B95" s="52" t="s">
        <v>149</v>
      </c>
      <c r="C95" s="57"/>
      <c r="D95" s="55"/>
      <c r="E95" s="56"/>
      <c r="F95" s="104">
        <f t="shared" ref="F95:H96" si="13">F96</f>
        <v>1000</v>
      </c>
      <c r="G95" s="110">
        <f t="shared" si="13"/>
        <v>1050</v>
      </c>
      <c r="H95" s="110">
        <f t="shared" si="13"/>
        <v>1100</v>
      </c>
      <c r="I95" s="97"/>
      <c r="J95" s="97"/>
    </row>
    <row r="96" spans="1:10" s="15" customFormat="1" ht="31.5" x14ac:dyDescent="0.25">
      <c r="A96" s="67" t="s">
        <v>85</v>
      </c>
      <c r="B96" s="52" t="s">
        <v>150</v>
      </c>
      <c r="C96" s="57" t="s">
        <v>16</v>
      </c>
      <c r="D96" s="55"/>
      <c r="E96" s="56"/>
      <c r="F96" s="104">
        <f t="shared" si="13"/>
        <v>1000</v>
      </c>
      <c r="G96" s="110">
        <f t="shared" si="13"/>
        <v>1050</v>
      </c>
      <c r="H96" s="110">
        <f t="shared" si="13"/>
        <v>1100</v>
      </c>
      <c r="I96" s="97"/>
      <c r="J96" s="97"/>
    </row>
    <row r="97" spans="1:10" s="15" customFormat="1" ht="31.5" x14ac:dyDescent="0.25">
      <c r="A97" s="67" t="s">
        <v>100</v>
      </c>
      <c r="B97" s="52" t="s">
        <v>150</v>
      </c>
      <c r="C97" s="57" t="s">
        <v>16</v>
      </c>
      <c r="D97" s="55" t="s">
        <v>29</v>
      </c>
      <c r="E97" s="56" t="s">
        <v>48</v>
      </c>
      <c r="F97" s="104">
        <v>1000</v>
      </c>
      <c r="G97" s="110">
        <v>1050</v>
      </c>
      <c r="H97" s="110">
        <v>1100</v>
      </c>
      <c r="I97" s="97"/>
      <c r="J97" s="97"/>
    </row>
    <row r="98" spans="1:10" s="15" customFormat="1" ht="79.5" hidden="1" customHeight="1" x14ac:dyDescent="0.25">
      <c r="A98" s="61" t="s">
        <v>102</v>
      </c>
      <c r="B98" s="68" t="s">
        <v>7</v>
      </c>
      <c r="C98" s="69"/>
      <c r="D98" s="69"/>
      <c r="E98" s="70"/>
      <c r="F98" s="105">
        <f>F99+F105</f>
        <v>0</v>
      </c>
      <c r="G98" s="111">
        <f>G99+G105</f>
        <v>0</v>
      </c>
      <c r="H98" s="111">
        <f>H99</f>
        <v>0</v>
      </c>
      <c r="I98" s="98"/>
      <c r="J98" s="98"/>
    </row>
    <row r="99" spans="1:10" s="15" customFormat="1" ht="36.75" hidden="1" customHeight="1" x14ac:dyDescent="0.25">
      <c r="A99" s="61" t="s">
        <v>152</v>
      </c>
      <c r="B99" s="52" t="s">
        <v>151</v>
      </c>
      <c r="C99" s="69"/>
      <c r="D99" s="69"/>
      <c r="E99" s="70"/>
      <c r="F99" s="106">
        <f>F101+F102+F103+F104</f>
        <v>0</v>
      </c>
      <c r="G99" s="106">
        <f>G101+G102+G103+G104</f>
        <v>0</v>
      </c>
      <c r="H99" s="106">
        <f>H101+H102+H103+H104</f>
        <v>0</v>
      </c>
      <c r="I99" s="99"/>
      <c r="J99" s="99"/>
    </row>
    <row r="100" spans="1:10" s="14" customFormat="1" ht="33" hidden="1" customHeight="1" x14ac:dyDescent="0.25">
      <c r="A100" s="67" t="s">
        <v>64</v>
      </c>
      <c r="B100" s="52" t="s">
        <v>153</v>
      </c>
      <c r="C100" s="76">
        <v>240</v>
      </c>
      <c r="D100" s="62"/>
      <c r="E100" s="63"/>
      <c r="F100" s="104">
        <f>F101</f>
        <v>0</v>
      </c>
      <c r="G100" s="110">
        <f>G101</f>
        <v>0</v>
      </c>
      <c r="H100" s="110">
        <f>H101</f>
        <v>0</v>
      </c>
      <c r="I100" s="97"/>
      <c r="J100" s="97"/>
    </row>
    <row r="101" spans="1:10" s="14" customFormat="1" ht="34.5" hidden="1" customHeight="1" x14ac:dyDescent="0.25">
      <c r="A101" s="61" t="s">
        <v>96</v>
      </c>
      <c r="B101" s="52" t="s">
        <v>153</v>
      </c>
      <c r="C101" s="76">
        <v>240</v>
      </c>
      <c r="D101" s="77" t="s">
        <v>37</v>
      </c>
      <c r="E101" s="78" t="s">
        <v>47</v>
      </c>
      <c r="F101" s="104">
        <v>0</v>
      </c>
      <c r="G101" s="110">
        <v>0</v>
      </c>
      <c r="H101" s="110">
        <v>0</v>
      </c>
      <c r="I101" s="97"/>
      <c r="J101" s="97"/>
    </row>
    <row r="102" spans="1:10" s="14" customFormat="1" ht="39" hidden="1" customHeight="1" x14ac:dyDescent="0.25">
      <c r="A102" s="91" t="s">
        <v>157</v>
      </c>
      <c r="B102" s="52" t="s">
        <v>154</v>
      </c>
      <c r="C102" s="55" t="s">
        <v>63</v>
      </c>
      <c r="D102" s="55"/>
      <c r="E102" s="56"/>
      <c r="F102" s="104">
        <f>122-122</f>
        <v>0</v>
      </c>
      <c r="G102" s="110">
        <v>0</v>
      </c>
      <c r="H102" s="110">
        <v>0</v>
      </c>
      <c r="I102" s="97"/>
      <c r="J102" s="97"/>
    </row>
    <row r="103" spans="1:10" s="14" customFormat="1" ht="32.25" hidden="1" customHeight="1" x14ac:dyDescent="0.25">
      <c r="A103" s="67" t="s">
        <v>158</v>
      </c>
      <c r="B103" s="52" t="s">
        <v>155</v>
      </c>
      <c r="C103" s="55" t="s">
        <v>63</v>
      </c>
      <c r="D103" s="55"/>
      <c r="E103" s="56"/>
      <c r="F103" s="104">
        <v>0</v>
      </c>
      <c r="G103" s="110">
        <v>0</v>
      </c>
      <c r="H103" s="110">
        <v>0</v>
      </c>
      <c r="I103" s="97"/>
      <c r="J103" s="97"/>
    </row>
    <row r="104" spans="1:10" s="14" customFormat="1" ht="15.75" hidden="1" x14ac:dyDescent="0.25">
      <c r="A104" s="73" t="s">
        <v>58</v>
      </c>
      <c r="B104" s="52" t="s">
        <v>156</v>
      </c>
      <c r="C104" s="55" t="s">
        <v>63</v>
      </c>
      <c r="D104" s="55" t="s">
        <v>37</v>
      </c>
      <c r="E104" s="56" t="s">
        <v>47</v>
      </c>
      <c r="F104" s="104">
        <f>100-100</f>
        <v>0</v>
      </c>
      <c r="G104" s="110">
        <v>0</v>
      </c>
      <c r="H104" s="110">
        <v>0</v>
      </c>
      <c r="I104" s="97"/>
      <c r="J104" s="97"/>
    </row>
    <row r="105" spans="1:10" s="14" customFormat="1" ht="36.75" hidden="1" customHeight="1" x14ac:dyDescent="0.25">
      <c r="A105" s="112" t="s">
        <v>162</v>
      </c>
      <c r="B105" s="52" t="s">
        <v>159</v>
      </c>
      <c r="C105" s="55"/>
      <c r="D105" s="55"/>
      <c r="E105" s="56"/>
      <c r="F105" s="104">
        <f>F106+F107</f>
        <v>0</v>
      </c>
      <c r="G105" s="110">
        <f>G106+G107</f>
        <v>0</v>
      </c>
      <c r="H105" s="110">
        <v>0</v>
      </c>
      <c r="I105" s="97"/>
      <c r="J105" s="97"/>
    </row>
    <row r="106" spans="1:10" s="14" customFormat="1" ht="36.75" hidden="1" customHeight="1" x14ac:dyDescent="0.25">
      <c r="A106" s="112" t="s">
        <v>106</v>
      </c>
      <c r="B106" s="52" t="s">
        <v>160</v>
      </c>
      <c r="C106" s="55" t="s">
        <v>63</v>
      </c>
      <c r="D106" s="55" t="s">
        <v>38</v>
      </c>
      <c r="E106" s="56" t="s">
        <v>46</v>
      </c>
      <c r="F106" s="104">
        <v>0</v>
      </c>
      <c r="G106" s="110">
        <v>0</v>
      </c>
      <c r="H106" s="110">
        <v>0</v>
      </c>
      <c r="I106" s="97"/>
      <c r="J106" s="97"/>
    </row>
    <row r="107" spans="1:10" s="14" customFormat="1" ht="36.75" hidden="1" customHeight="1" x14ac:dyDescent="0.25">
      <c r="A107" s="112" t="s">
        <v>105</v>
      </c>
      <c r="B107" s="52" t="s">
        <v>161</v>
      </c>
      <c r="C107" s="55" t="s">
        <v>40</v>
      </c>
      <c r="D107" s="55" t="s">
        <v>38</v>
      </c>
      <c r="E107" s="56" t="s">
        <v>46</v>
      </c>
      <c r="F107" s="104">
        <v>0</v>
      </c>
      <c r="G107" s="110">
        <v>0</v>
      </c>
      <c r="H107" s="110">
        <v>0</v>
      </c>
      <c r="I107" s="97"/>
      <c r="J107" s="97"/>
    </row>
    <row r="108" spans="1:10" s="14" customFormat="1" ht="112.5" customHeight="1" x14ac:dyDescent="0.25">
      <c r="A108" s="64" t="s">
        <v>195</v>
      </c>
      <c r="B108" s="58" t="s">
        <v>8</v>
      </c>
      <c r="C108" s="55"/>
      <c r="D108" s="55"/>
      <c r="E108" s="56"/>
      <c r="F108" s="103">
        <f>F109+F116</f>
        <v>1742</v>
      </c>
      <c r="G108" s="109">
        <f>G109+G116</f>
        <v>1760.3</v>
      </c>
      <c r="H108" s="109">
        <f>H109+H116</f>
        <v>1767.7</v>
      </c>
      <c r="I108" s="96"/>
      <c r="J108" s="96"/>
    </row>
    <row r="109" spans="1:10" s="14" customFormat="1" ht="48" customHeight="1" x14ac:dyDescent="0.25">
      <c r="A109" s="64" t="s">
        <v>164</v>
      </c>
      <c r="B109" s="52" t="s">
        <v>163</v>
      </c>
      <c r="C109" s="55"/>
      <c r="D109" s="55"/>
      <c r="E109" s="56"/>
      <c r="F109" s="104">
        <f>F110+F113</f>
        <v>50</v>
      </c>
      <c r="G109" s="110">
        <f>G110+G113</f>
        <v>50</v>
      </c>
      <c r="H109" s="110">
        <f>H110+H113</f>
        <v>50</v>
      </c>
      <c r="I109" s="97"/>
      <c r="J109" s="97"/>
    </row>
    <row r="110" spans="1:10" s="14" customFormat="1" ht="28.5" customHeight="1" x14ac:dyDescent="0.25">
      <c r="A110" s="64" t="s">
        <v>9</v>
      </c>
      <c r="B110" s="52" t="s">
        <v>165</v>
      </c>
      <c r="C110" s="55"/>
      <c r="D110" s="55"/>
      <c r="E110" s="56"/>
      <c r="F110" s="104">
        <f t="shared" ref="F110:H111" si="14">F111</f>
        <v>50</v>
      </c>
      <c r="G110" s="110">
        <f t="shared" si="14"/>
        <v>50</v>
      </c>
      <c r="H110" s="110">
        <f t="shared" si="14"/>
        <v>50</v>
      </c>
      <c r="I110" s="97"/>
      <c r="J110" s="97"/>
    </row>
    <row r="111" spans="1:10" ht="31.5" x14ac:dyDescent="0.25">
      <c r="A111" s="67" t="s">
        <v>64</v>
      </c>
      <c r="B111" s="52" t="s">
        <v>165</v>
      </c>
      <c r="C111" s="57" t="s">
        <v>40</v>
      </c>
      <c r="D111" s="57"/>
      <c r="E111" s="65"/>
      <c r="F111" s="104">
        <f t="shared" si="14"/>
        <v>50</v>
      </c>
      <c r="G111" s="110">
        <f t="shared" si="14"/>
        <v>50</v>
      </c>
      <c r="H111" s="110">
        <f t="shared" si="14"/>
        <v>50</v>
      </c>
      <c r="I111" s="97"/>
      <c r="J111" s="97"/>
    </row>
    <row r="112" spans="1:10" s="14" customFormat="1" ht="31.5" x14ac:dyDescent="0.25">
      <c r="A112" s="74" t="s">
        <v>34</v>
      </c>
      <c r="B112" s="52" t="s">
        <v>165</v>
      </c>
      <c r="C112" s="57" t="s">
        <v>40</v>
      </c>
      <c r="D112" s="57" t="s">
        <v>48</v>
      </c>
      <c r="E112" s="65" t="s">
        <v>29</v>
      </c>
      <c r="F112" s="104">
        <v>50</v>
      </c>
      <c r="G112" s="110">
        <v>50</v>
      </c>
      <c r="H112" s="110">
        <v>50</v>
      </c>
      <c r="I112" s="97"/>
      <c r="J112" s="97"/>
    </row>
    <row r="113" spans="1:10" s="14" customFormat="1" ht="37.5" customHeight="1" x14ac:dyDescent="0.25">
      <c r="A113" s="64" t="s">
        <v>79</v>
      </c>
      <c r="B113" s="52" t="s">
        <v>166</v>
      </c>
      <c r="C113" s="57"/>
      <c r="D113" s="57"/>
      <c r="E113" s="65"/>
      <c r="F113" s="104">
        <f t="shared" ref="F113:H114" si="15">F114</f>
        <v>0</v>
      </c>
      <c r="G113" s="110">
        <f t="shared" si="15"/>
        <v>0</v>
      </c>
      <c r="H113" s="110">
        <f t="shared" si="15"/>
        <v>0</v>
      </c>
      <c r="I113" s="97"/>
      <c r="J113" s="97"/>
    </row>
    <row r="114" spans="1:10" s="14" customFormat="1" ht="31.5" x14ac:dyDescent="0.25">
      <c r="A114" s="67" t="s">
        <v>64</v>
      </c>
      <c r="B114" s="52" t="s">
        <v>166</v>
      </c>
      <c r="C114" s="57" t="s">
        <v>40</v>
      </c>
      <c r="D114" s="57"/>
      <c r="E114" s="65"/>
      <c r="F114" s="104">
        <f t="shared" si="15"/>
        <v>0</v>
      </c>
      <c r="G114" s="110">
        <f t="shared" si="15"/>
        <v>0</v>
      </c>
      <c r="H114" s="110">
        <f t="shared" si="15"/>
        <v>0</v>
      </c>
      <c r="I114" s="97"/>
      <c r="J114" s="97"/>
    </row>
    <row r="115" spans="1:10" s="14" customFormat="1" ht="31.5" x14ac:dyDescent="0.25">
      <c r="A115" s="74" t="s">
        <v>34</v>
      </c>
      <c r="B115" s="52" t="s">
        <v>166</v>
      </c>
      <c r="C115" s="57" t="s">
        <v>40</v>
      </c>
      <c r="D115" s="57" t="s">
        <v>48</v>
      </c>
      <c r="E115" s="65" t="s">
        <v>29</v>
      </c>
      <c r="F115" s="104">
        <v>0</v>
      </c>
      <c r="G115" s="110">
        <v>0</v>
      </c>
      <c r="H115" s="110">
        <v>0</v>
      </c>
      <c r="I115" s="97"/>
      <c r="J115" s="97"/>
    </row>
    <row r="116" spans="1:10" s="14" customFormat="1" ht="47.25" x14ac:dyDescent="0.25">
      <c r="A116" s="64" t="s">
        <v>168</v>
      </c>
      <c r="B116" s="52" t="s">
        <v>167</v>
      </c>
      <c r="C116" s="57"/>
      <c r="D116" s="57"/>
      <c r="E116" s="65"/>
      <c r="F116" s="104">
        <f>F117+F120+F123</f>
        <v>1692</v>
      </c>
      <c r="G116" s="104">
        <f>G117+G120+G123</f>
        <v>1710.3</v>
      </c>
      <c r="H116" s="104">
        <f>H117+H120+H123</f>
        <v>1717.7</v>
      </c>
      <c r="I116" s="97"/>
      <c r="J116" s="97"/>
    </row>
    <row r="117" spans="1:10" s="14" customFormat="1" ht="39.75" customHeight="1" x14ac:dyDescent="0.25">
      <c r="A117" s="64" t="s">
        <v>10</v>
      </c>
      <c r="B117" s="52" t="s">
        <v>169</v>
      </c>
      <c r="C117" s="57"/>
      <c r="D117" s="57"/>
      <c r="E117" s="65"/>
      <c r="F117" s="104">
        <f t="shared" ref="F117:H118" si="16">F118</f>
        <v>192</v>
      </c>
      <c r="G117" s="110">
        <f t="shared" si="16"/>
        <v>210.3</v>
      </c>
      <c r="H117" s="110">
        <f t="shared" si="16"/>
        <v>217.7</v>
      </c>
      <c r="I117" s="97"/>
      <c r="J117" s="97"/>
    </row>
    <row r="118" spans="1:10" s="14" customFormat="1" ht="31.5" x14ac:dyDescent="0.25">
      <c r="A118" s="67" t="s">
        <v>67</v>
      </c>
      <c r="B118" s="52" t="s">
        <v>169</v>
      </c>
      <c r="C118" s="57" t="s">
        <v>40</v>
      </c>
      <c r="D118" s="57"/>
      <c r="E118" s="65"/>
      <c r="F118" s="104">
        <f t="shared" si="16"/>
        <v>192</v>
      </c>
      <c r="G118" s="110">
        <f t="shared" si="16"/>
        <v>210.3</v>
      </c>
      <c r="H118" s="110">
        <f t="shared" si="16"/>
        <v>217.7</v>
      </c>
      <c r="I118" s="97"/>
      <c r="J118" s="97"/>
    </row>
    <row r="119" spans="1:10" s="14" customFormat="1" ht="36" customHeight="1" x14ac:dyDescent="0.25">
      <c r="A119" s="74" t="s">
        <v>111</v>
      </c>
      <c r="B119" s="52" t="s">
        <v>169</v>
      </c>
      <c r="C119" s="57" t="s">
        <v>40</v>
      </c>
      <c r="D119" s="57" t="s">
        <v>48</v>
      </c>
      <c r="E119" s="65" t="s">
        <v>29</v>
      </c>
      <c r="F119" s="104">
        <v>192</v>
      </c>
      <c r="G119" s="110">
        <v>210.3</v>
      </c>
      <c r="H119" s="110">
        <v>217.7</v>
      </c>
      <c r="I119" s="97"/>
      <c r="J119" s="97"/>
    </row>
    <row r="120" spans="1:10" s="14" customFormat="1" ht="33.75" customHeight="1" x14ac:dyDescent="0.25">
      <c r="A120" s="64" t="s">
        <v>11</v>
      </c>
      <c r="B120" s="52" t="s">
        <v>170</v>
      </c>
      <c r="C120" s="57"/>
      <c r="D120" s="57"/>
      <c r="E120" s="65"/>
      <c r="F120" s="104">
        <f t="shared" ref="F120:H121" si="17">F121</f>
        <v>300</v>
      </c>
      <c r="G120" s="110">
        <f t="shared" si="17"/>
        <v>900</v>
      </c>
      <c r="H120" s="110">
        <f t="shared" si="17"/>
        <v>900</v>
      </c>
      <c r="I120" s="97"/>
      <c r="J120" s="97"/>
    </row>
    <row r="121" spans="1:10" s="14" customFormat="1" ht="31.5" x14ac:dyDescent="0.25">
      <c r="A121" s="67" t="s">
        <v>67</v>
      </c>
      <c r="B121" s="52" t="s">
        <v>170</v>
      </c>
      <c r="C121" s="57" t="s">
        <v>40</v>
      </c>
      <c r="D121" s="57"/>
      <c r="E121" s="65"/>
      <c r="F121" s="104">
        <f t="shared" si="17"/>
        <v>300</v>
      </c>
      <c r="G121" s="110">
        <f t="shared" si="17"/>
        <v>900</v>
      </c>
      <c r="H121" s="110">
        <f t="shared" si="17"/>
        <v>900</v>
      </c>
      <c r="I121" s="97"/>
      <c r="J121" s="97"/>
    </row>
    <row r="122" spans="1:10" s="14" customFormat="1" ht="31.5" x14ac:dyDescent="0.25">
      <c r="A122" s="74" t="s">
        <v>34</v>
      </c>
      <c r="B122" s="52" t="s">
        <v>170</v>
      </c>
      <c r="C122" s="57" t="s">
        <v>40</v>
      </c>
      <c r="D122" s="57" t="s">
        <v>48</v>
      </c>
      <c r="E122" s="65" t="s">
        <v>29</v>
      </c>
      <c r="F122" s="104">
        <v>300</v>
      </c>
      <c r="G122" s="110">
        <v>900</v>
      </c>
      <c r="H122" s="110">
        <v>900</v>
      </c>
      <c r="I122" s="97"/>
      <c r="J122" s="97"/>
    </row>
    <row r="123" spans="1:10" s="14" customFormat="1" ht="15.75" x14ac:dyDescent="0.25">
      <c r="A123" s="74" t="s">
        <v>242</v>
      </c>
      <c r="B123" s="52" t="s">
        <v>243</v>
      </c>
      <c r="C123" s="57" t="s">
        <v>40</v>
      </c>
      <c r="D123" s="57" t="s">
        <v>48</v>
      </c>
      <c r="E123" s="65" t="s">
        <v>29</v>
      </c>
      <c r="F123" s="104">
        <v>1200</v>
      </c>
      <c r="G123" s="104">
        <v>600</v>
      </c>
      <c r="H123" s="104">
        <v>600</v>
      </c>
      <c r="I123" s="97"/>
      <c r="J123" s="97"/>
    </row>
    <row r="124" spans="1:10" s="14" customFormat="1" ht="96.75" customHeight="1" x14ac:dyDescent="0.25">
      <c r="A124" s="64" t="s">
        <v>103</v>
      </c>
      <c r="B124" s="58" t="s">
        <v>12</v>
      </c>
      <c r="C124" s="57"/>
      <c r="D124" s="57"/>
      <c r="E124" s="65"/>
      <c r="F124" s="104">
        <f>F125+F131</f>
        <v>3338.1</v>
      </c>
      <c r="G124" s="104">
        <f>G125+G131</f>
        <v>125</v>
      </c>
      <c r="H124" s="104">
        <f>H125+H131</f>
        <v>125</v>
      </c>
      <c r="I124" s="97"/>
      <c r="J124" s="97"/>
    </row>
    <row r="125" spans="1:10" s="14" customFormat="1" ht="82.5" customHeight="1" x14ac:dyDescent="0.25">
      <c r="A125" s="81" t="s">
        <v>171</v>
      </c>
      <c r="B125" s="58" t="s">
        <v>172</v>
      </c>
      <c r="C125" s="57"/>
      <c r="D125" s="57"/>
      <c r="E125" s="65"/>
      <c r="F125" s="104">
        <f>F126+F129</f>
        <v>125</v>
      </c>
      <c r="G125" s="104">
        <f>G126+G129</f>
        <v>125</v>
      </c>
      <c r="H125" s="104">
        <f>H126+H129</f>
        <v>125</v>
      </c>
      <c r="I125" s="97"/>
      <c r="J125" s="97"/>
    </row>
    <row r="126" spans="1:10" s="14" customFormat="1" ht="31.5" x14ac:dyDescent="0.2">
      <c r="A126" s="83" t="s">
        <v>13</v>
      </c>
      <c r="B126" s="80" t="s">
        <v>173</v>
      </c>
      <c r="C126" s="57"/>
      <c r="D126" s="57"/>
      <c r="E126" s="65"/>
      <c r="F126" s="104">
        <f t="shared" ref="F126:H127" si="18">F127</f>
        <v>125</v>
      </c>
      <c r="G126" s="110">
        <f t="shared" si="18"/>
        <v>125</v>
      </c>
      <c r="H126" s="110">
        <f t="shared" si="18"/>
        <v>125</v>
      </c>
      <c r="I126" s="97"/>
      <c r="J126" s="97"/>
    </row>
    <row r="127" spans="1:10" s="14" customFormat="1" ht="31.5" x14ac:dyDescent="0.25">
      <c r="A127" s="82" t="s">
        <v>67</v>
      </c>
      <c r="B127" s="52" t="s">
        <v>173</v>
      </c>
      <c r="C127" s="57" t="s">
        <v>40</v>
      </c>
      <c r="D127" s="57"/>
      <c r="E127" s="65"/>
      <c r="F127" s="104">
        <f t="shared" si="18"/>
        <v>125</v>
      </c>
      <c r="G127" s="110">
        <f t="shared" si="18"/>
        <v>125</v>
      </c>
      <c r="H127" s="110">
        <f t="shared" si="18"/>
        <v>125</v>
      </c>
      <c r="I127" s="97"/>
      <c r="J127" s="97"/>
    </row>
    <row r="128" spans="1:10" s="14" customFormat="1" ht="15.75" x14ac:dyDescent="0.25">
      <c r="A128" s="74" t="s">
        <v>44</v>
      </c>
      <c r="B128" s="52" t="s">
        <v>173</v>
      </c>
      <c r="C128" s="57" t="s">
        <v>19</v>
      </c>
      <c r="D128" s="57" t="s">
        <v>46</v>
      </c>
      <c r="E128" s="65" t="s">
        <v>26</v>
      </c>
      <c r="F128" s="104">
        <v>125</v>
      </c>
      <c r="G128" s="110">
        <v>125</v>
      </c>
      <c r="H128" s="110">
        <v>125</v>
      </c>
      <c r="I128" s="97"/>
      <c r="J128" s="97"/>
    </row>
    <row r="129" spans="1:10" s="14" customFormat="1" ht="31.5" x14ac:dyDescent="0.25">
      <c r="A129" s="74" t="s">
        <v>97</v>
      </c>
      <c r="B129" s="52" t="s">
        <v>174</v>
      </c>
      <c r="C129" s="57"/>
      <c r="D129" s="57"/>
      <c r="E129" s="65"/>
      <c r="F129" s="104">
        <f>F130</f>
        <v>0</v>
      </c>
      <c r="G129" s="110">
        <f>G130</f>
        <v>0</v>
      </c>
      <c r="H129" s="110">
        <f>H130</f>
        <v>0</v>
      </c>
      <c r="I129" s="97"/>
      <c r="J129" s="97"/>
    </row>
    <row r="130" spans="1:10" s="14" customFormat="1" ht="31.5" x14ac:dyDescent="0.25">
      <c r="A130" s="82" t="s">
        <v>67</v>
      </c>
      <c r="B130" s="52" t="s">
        <v>174</v>
      </c>
      <c r="C130" s="57" t="s">
        <v>19</v>
      </c>
      <c r="D130" s="57" t="s">
        <v>46</v>
      </c>
      <c r="E130" s="65" t="s">
        <v>26</v>
      </c>
      <c r="F130" s="104">
        <v>0</v>
      </c>
      <c r="G130" s="110">
        <v>0</v>
      </c>
      <c r="H130" s="110">
        <v>0</v>
      </c>
      <c r="I130" s="97"/>
      <c r="J130" s="97"/>
    </row>
    <row r="131" spans="1:10" s="14" customFormat="1" ht="60" customHeight="1" x14ac:dyDescent="0.25">
      <c r="A131" s="74" t="s">
        <v>203</v>
      </c>
      <c r="B131" s="52" t="s">
        <v>175</v>
      </c>
      <c r="C131" s="57"/>
      <c r="D131" s="57"/>
      <c r="E131" s="65"/>
      <c r="F131" s="104">
        <f>F132</f>
        <v>3213.1</v>
      </c>
      <c r="G131" s="110">
        <f>G132</f>
        <v>0</v>
      </c>
      <c r="H131" s="110">
        <f>H132</f>
        <v>0</v>
      </c>
      <c r="I131" s="97"/>
      <c r="J131" s="97"/>
    </row>
    <row r="132" spans="1:10" s="14" customFormat="1" ht="46.5" customHeight="1" x14ac:dyDescent="0.25">
      <c r="A132" s="64" t="s">
        <v>196</v>
      </c>
      <c r="B132" s="52" t="s">
        <v>202</v>
      </c>
      <c r="C132" s="57" t="s">
        <v>40</v>
      </c>
      <c r="D132" s="57" t="s">
        <v>36</v>
      </c>
      <c r="E132" s="65" t="s">
        <v>39</v>
      </c>
      <c r="F132" s="104">
        <v>3213.1</v>
      </c>
      <c r="G132" s="110">
        <v>0</v>
      </c>
      <c r="H132" s="110">
        <v>0</v>
      </c>
      <c r="I132" s="97"/>
      <c r="J132" s="97"/>
    </row>
    <row r="133" spans="1:10" s="14" customFormat="1" ht="94.5" x14ac:dyDescent="0.25">
      <c r="A133" s="117" t="s">
        <v>215</v>
      </c>
      <c r="B133" s="58" t="s">
        <v>216</v>
      </c>
      <c r="C133" s="118"/>
      <c r="D133" s="118"/>
      <c r="E133" s="119"/>
      <c r="F133" s="103">
        <f>F134</f>
        <v>3957.5</v>
      </c>
      <c r="G133" s="109">
        <f>G134</f>
        <v>0</v>
      </c>
      <c r="H133" s="109">
        <f>H134</f>
        <v>0</v>
      </c>
      <c r="I133" s="96"/>
      <c r="J133" s="96"/>
    </row>
    <row r="134" spans="1:10" s="14" customFormat="1" ht="15.75" x14ac:dyDescent="0.25">
      <c r="A134" s="64" t="s">
        <v>218</v>
      </c>
      <c r="B134" s="52" t="s">
        <v>217</v>
      </c>
      <c r="C134" s="57"/>
      <c r="D134" s="57"/>
      <c r="E134" s="65"/>
      <c r="F134" s="104">
        <f>F135</f>
        <v>3957.5</v>
      </c>
      <c r="G134" s="110">
        <v>0</v>
      </c>
      <c r="H134" s="110">
        <v>0</v>
      </c>
      <c r="I134" s="97"/>
      <c r="J134" s="97"/>
    </row>
    <row r="135" spans="1:10" s="14" customFormat="1" ht="31.5" x14ac:dyDescent="0.25">
      <c r="A135" s="120" t="s">
        <v>219</v>
      </c>
      <c r="B135" s="116" t="s">
        <v>245</v>
      </c>
      <c r="C135" s="57"/>
      <c r="D135" s="57"/>
      <c r="E135" s="65"/>
      <c r="F135" s="104">
        <f>F136</f>
        <v>3957.5</v>
      </c>
      <c r="G135" s="110">
        <v>0</v>
      </c>
      <c r="H135" s="110">
        <v>0</v>
      </c>
      <c r="I135" s="97"/>
      <c r="J135" s="97"/>
    </row>
    <row r="136" spans="1:10" s="14" customFormat="1" ht="47.25" x14ac:dyDescent="0.25">
      <c r="A136" s="125" t="s">
        <v>244</v>
      </c>
      <c r="B136" s="116" t="s">
        <v>234</v>
      </c>
      <c r="C136" s="126"/>
      <c r="D136" s="57"/>
      <c r="E136" s="65"/>
      <c r="F136" s="104">
        <v>3957.5</v>
      </c>
      <c r="G136" s="110">
        <v>0</v>
      </c>
      <c r="H136" s="110">
        <v>0</v>
      </c>
      <c r="I136" s="97"/>
      <c r="J136" s="97"/>
    </row>
    <row r="137" spans="1:10" s="14" customFormat="1" ht="78.75" x14ac:dyDescent="0.25">
      <c r="A137" s="127" t="s">
        <v>246</v>
      </c>
      <c r="B137" s="128" t="s">
        <v>247</v>
      </c>
      <c r="C137" s="129"/>
      <c r="D137" s="118"/>
      <c r="E137" s="119"/>
      <c r="F137" s="103">
        <f>F138+F146</f>
        <v>31693.8</v>
      </c>
      <c r="G137" s="103">
        <f>G138+G146</f>
        <v>33158.1</v>
      </c>
      <c r="H137" s="103">
        <f>H138+H146</f>
        <v>34860</v>
      </c>
      <c r="I137" s="96"/>
      <c r="J137" s="96"/>
    </row>
    <row r="138" spans="1:10" s="14" customFormat="1" ht="47.25" x14ac:dyDescent="0.25">
      <c r="A138" s="122" t="s">
        <v>248</v>
      </c>
      <c r="B138" s="123" t="s">
        <v>249</v>
      </c>
      <c r="C138" s="88"/>
      <c r="D138" s="57"/>
      <c r="E138" s="65"/>
      <c r="F138" s="104">
        <f>F139+F140+F141+F142+F143+F144+F145</f>
        <v>31393.8</v>
      </c>
      <c r="G138" s="104">
        <f>G139+G140+G141+G142+G143+G144+G145</f>
        <v>33158.1</v>
      </c>
      <c r="H138" s="104">
        <f>H139+H140+H141+H142+H143+H144+H145</f>
        <v>34860</v>
      </c>
      <c r="I138" s="97"/>
      <c r="J138" s="97"/>
    </row>
    <row r="139" spans="1:10" s="14" customFormat="1" ht="22.5" customHeight="1" x14ac:dyDescent="0.25">
      <c r="A139" s="130" t="s">
        <v>250</v>
      </c>
      <c r="B139" s="124" t="s">
        <v>251</v>
      </c>
      <c r="C139" s="88" t="s">
        <v>19</v>
      </c>
      <c r="D139" s="57" t="s">
        <v>46</v>
      </c>
      <c r="E139" s="65" t="s">
        <v>47</v>
      </c>
      <c r="F139" s="104">
        <v>4335.1000000000004</v>
      </c>
      <c r="G139" s="110">
        <v>4552</v>
      </c>
      <c r="H139" s="110">
        <v>4779.2</v>
      </c>
      <c r="I139" s="97"/>
      <c r="J139" s="97"/>
    </row>
    <row r="140" spans="1:10" s="14" customFormat="1" ht="31.5" x14ac:dyDescent="0.25">
      <c r="A140" s="130" t="s">
        <v>49</v>
      </c>
      <c r="B140" s="124" t="s">
        <v>252</v>
      </c>
      <c r="C140" s="88" t="s">
        <v>19</v>
      </c>
      <c r="D140" s="57" t="s">
        <v>46</v>
      </c>
      <c r="E140" s="65" t="s">
        <v>48</v>
      </c>
      <c r="F140" s="104">
        <v>2401.5</v>
      </c>
      <c r="G140" s="110">
        <v>2520.6</v>
      </c>
      <c r="H140" s="110">
        <v>2644.7</v>
      </c>
      <c r="I140" s="97"/>
      <c r="J140" s="97"/>
    </row>
    <row r="141" spans="1:10" s="14" customFormat="1" ht="31.5" x14ac:dyDescent="0.25">
      <c r="A141" s="115" t="s">
        <v>253</v>
      </c>
      <c r="B141" s="124" t="s">
        <v>252</v>
      </c>
      <c r="C141" s="88" t="s">
        <v>40</v>
      </c>
      <c r="D141" s="57" t="s">
        <v>46</v>
      </c>
      <c r="E141" s="65" t="s">
        <v>48</v>
      </c>
      <c r="F141" s="104">
        <v>215</v>
      </c>
      <c r="G141" s="110">
        <v>243</v>
      </c>
      <c r="H141" s="110">
        <v>250</v>
      </c>
      <c r="I141" s="97"/>
      <c r="J141" s="97"/>
    </row>
    <row r="142" spans="1:10" s="14" customFormat="1" ht="15.75" x14ac:dyDescent="0.25">
      <c r="A142" s="115" t="s">
        <v>254</v>
      </c>
      <c r="B142" s="124" t="s">
        <v>252</v>
      </c>
      <c r="C142" s="88" t="s">
        <v>18</v>
      </c>
      <c r="D142" s="57" t="s">
        <v>46</v>
      </c>
      <c r="E142" s="65" t="s">
        <v>48</v>
      </c>
      <c r="F142" s="104">
        <v>9.9</v>
      </c>
      <c r="G142" s="110">
        <v>9.9</v>
      </c>
      <c r="H142" s="110">
        <v>9.9</v>
      </c>
      <c r="I142" s="97"/>
      <c r="J142" s="97"/>
    </row>
    <row r="143" spans="1:10" s="14" customFormat="1" ht="31.5" x14ac:dyDescent="0.25">
      <c r="A143" s="130" t="s">
        <v>255</v>
      </c>
      <c r="B143" s="124" t="s">
        <v>252</v>
      </c>
      <c r="C143" s="88" t="s">
        <v>19</v>
      </c>
      <c r="D143" s="57" t="s">
        <v>46</v>
      </c>
      <c r="E143" s="65" t="s">
        <v>36</v>
      </c>
      <c r="F143" s="104">
        <v>22073</v>
      </c>
      <c r="G143" s="110">
        <v>23176.5</v>
      </c>
      <c r="H143" s="110">
        <v>24335.3</v>
      </c>
      <c r="I143" s="97"/>
      <c r="J143" s="97"/>
    </row>
    <row r="144" spans="1:10" s="14" customFormat="1" ht="31.5" x14ac:dyDescent="0.25">
      <c r="A144" s="115" t="s">
        <v>253</v>
      </c>
      <c r="B144" s="124" t="s">
        <v>252</v>
      </c>
      <c r="C144" s="88" t="s">
        <v>40</v>
      </c>
      <c r="D144" s="57" t="s">
        <v>46</v>
      </c>
      <c r="E144" s="65" t="s">
        <v>36</v>
      </c>
      <c r="F144" s="104">
        <v>2338.1999999999998</v>
      </c>
      <c r="G144" s="110">
        <v>2635</v>
      </c>
      <c r="H144" s="110">
        <v>2819.8</v>
      </c>
      <c r="I144" s="97"/>
      <c r="J144" s="97"/>
    </row>
    <row r="145" spans="1:10" s="14" customFormat="1" ht="15.75" x14ac:dyDescent="0.25">
      <c r="A145" s="115" t="s">
        <v>254</v>
      </c>
      <c r="B145" s="124" t="s">
        <v>252</v>
      </c>
      <c r="C145" s="88" t="s">
        <v>18</v>
      </c>
      <c r="D145" s="57" t="s">
        <v>46</v>
      </c>
      <c r="E145" s="65" t="s">
        <v>36</v>
      </c>
      <c r="F145" s="104">
        <v>21.1</v>
      </c>
      <c r="G145" s="110">
        <v>21.1</v>
      </c>
      <c r="H145" s="110">
        <v>21.1</v>
      </c>
      <c r="I145" s="97"/>
      <c r="J145" s="97"/>
    </row>
    <row r="146" spans="1:10" s="14" customFormat="1" ht="15.75" x14ac:dyDescent="0.25">
      <c r="A146" s="115" t="s">
        <v>258</v>
      </c>
      <c r="B146" s="124" t="s">
        <v>257</v>
      </c>
      <c r="C146" s="57" t="s">
        <v>40</v>
      </c>
      <c r="D146" s="57" t="s">
        <v>36</v>
      </c>
      <c r="E146" s="65" t="s">
        <v>30</v>
      </c>
      <c r="F146" s="104">
        <v>300</v>
      </c>
      <c r="G146" s="104">
        <v>0</v>
      </c>
      <c r="H146" s="104">
        <v>0</v>
      </c>
      <c r="I146" s="97"/>
      <c r="J146" s="97"/>
    </row>
    <row r="147" spans="1:10" s="34" customFormat="1" ht="33" customHeight="1" x14ac:dyDescent="0.25">
      <c r="A147" s="75" t="s">
        <v>59</v>
      </c>
      <c r="B147" s="68" t="s">
        <v>14</v>
      </c>
      <c r="C147" s="69"/>
      <c r="D147" s="69"/>
      <c r="E147" s="70"/>
      <c r="F147" s="105">
        <f>F148</f>
        <v>1033.7</v>
      </c>
      <c r="G147" s="105">
        <f>G148</f>
        <v>1045.5999999999999</v>
      </c>
      <c r="H147" s="105">
        <f>H148</f>
        <v>588.5</v>
      </c>
      <c r="I147" s="98"/>
      <c r="J147" s="98"/>
    </row>
    <row r="148" spans="1:10" s="14" customFormat="1" ht="31.5" customHeight="1" x14ac:dyDescent="0.25">
      <c r="A148" s="67" t="s">
        <v>60</v>
      </c>
      <c r="B148" s="52" t="s">
        <v>204</v>
      </c>
      <c r="C148" s="55"/>
      <c r="D148" s="55"/>
      <c r="E148" s="56"/>
      <c r="F148" s="104">
        <f>F149+F150+F151+F152+F161+F165</f>
        <v>1033.7</v>
      </c>
      <c r="G148" s="104">
        <f>G149+G150+G151+G152+G161+G165</f>
        <v>1045.5999999999999</v>
      </c>
      <c r="H148" s="104">
        <f>H149+H150+H151+H152+H165</f>
        <v>588.5</v>
      </c>
      <c r="I148" s="97"/>
      <c r="J148" s="97"/>
    </row>
    <row r="149" spans="1:10" s="14" customFormat="1" ht="18" customHeight="1" x14ac:dyDescent="0.25">
      <c r="A149" s="67" t="s">
        <v>98</v>
      </c>
      <c r="B149" s="52" t="s">
        <v>205</v>
      </c>
      <c r="C149" s="55" t="s">
        <v>99</v>
      </c>
      <c r="D149" s="55" t="s">
        <v>46</v>
      </c>
      <c r="E149" s="56" t="s">
        <v>31</v>
      </c>
      <c r="F149" s="104">
        <v>100</v>
      </c>
      <c r="G149" s="110">
        <v>100</v>
      </c>
      <c r="H149" s="110">
        <v>100</v>
      </c>
      <c r="I149" s="97"/>
      <c r="J149" s="97"/>
    </row>
    <row r="150" spans="1:10" s="14" customFormat="1" ht="38.25" customHeight="1" x14ac:dyDescent="0.25">
      <c r="A150" s="67" t="s">
        <v>184</v>
      </c>
      <c r="B150" s="52" t="s">
        <v>205</v>
      </c>
      <c r="C150" s="55" t="s">
        <v>183</v>
      </c>
      <c r="D150" s="55" t="s">
        <v>26</v>
      </c>
      <c r="E150" s="56" t="s">
        <v>46</v>
      </c>
      <c r="F150" s="104">
        <v>5</v>
      </c>
      <c r="G150" s="110">
        <v>0</v>
      </c>
      <c r="H150" s="110">
        <v>0</v>
      </c>
      <c r="I150" s="97"/>
      <c r="J150" s="97"/>
    </row>
    <row r="151" spans="1:10" s="14" customFormat="1" ht="38.25" customHeight="1" x14ac:dyDescent="0.25">
      <c r="A151" s="67" t="s">
        <v>256</v>
      </c>
      <c r="B151" s="52" t="s">
        <v>205</v>
      </c>
      <c r="C151" s="55" t="s">
        <v>40</v>
      </c>
      <c r="D151" s="55" t="s">
        <v>46</v>
      </c>
      <c r="E151" s="56" t="s">
        <v>26</v>
      </c>
      <c r="F151" s="104">
        <v>100</v>
      </c>
      <c r="G151" s="104">
        <v>100</v>
      </c>
      <c r="H151" s="104">
        <v>100</v>
      </c>
      <c r="I151" s="97"/>
      <c r="J151" s="97"/>
    </row>
    <row r="152" spans="1:10" s="14" customFormat="1" ht="20.25" customHeight="1" x14ac:dyDescent="0.25">
      <c r="A152" s="67" t="s">
        <v>50</v>
      </c>
      <c r="B152" s="52" t="s">
        <v>206</v>
      </c>
      <c r="C152" s="55"/>
      <c r="D152" s="55"/>
      <c r="E152" s="56"/>
      <c r="F152" s="104">
        <f>F153+F156+F159+F160</f>
        <v>381.7</v>
      </c>
      <c r="G152" s="104">
        <f>G153+G156+G159+G160</f>
        <v>383.3</v>
      </c>
      <c r="H152" s="104">
        <f>H153+H156+H159+H160</f>
        <v>385</v>
      </c>
      <c r="I152" s="97"/>
      <c r="J152" s="97"/>
    </row>
    <row r="153" spans="1:10" s="14" customFormat="1" ht="36" customHeight="1" x14ac:dyDescent="0.25">
      <c r="A153" s="51" t="s">
        <v>35</v>
      </c>
      <c r="B153" s="52" t="s">
        <v>207</v>
      </c>
      <c r="C153" s="55"/>
      <c r="D153" s="55"/>
      <c r="E153" s="56"/>
      <c r="F153" s="104">
        <f t="shared" ref="F153:H154" si="19">F154</f>
        <v>149.6</v>
      </c>
      <c r="G153" s="110">
        <f t="shared" si="19"/>
        <v>149.6</v>
      </c>
      <c r="H153" s="110">
        <f t="shared" si="19"/>
        <v>149.6</v>
      </c>
      <c r="I153" s="97"/>
      <c r="J153" s="97"/>
    </row>
    <row r="154" spans="1:10" s="14" customFormat="1" ht="18.75" customHeight="1" x14ac:dyDescent="0.25">
      <c r="A154" s="67" t="s">
        <v>21</v>
      </c>
      <c r="B154" s="52" t="s">
        <v>207</v>
      </c>
      <c r="C154" s="55" t="s">
        <v>20</v>
      </c>
      <c r="D154" s="55"/>
      <c r="E154" s="56"/>
      <c r="F154" s="104">
        <f t="shared" si="19"/>
        <v>149.6</v>
      </c>
      <c r="G154" s="110">
        <f t="shared" si="19"/>
        <v>149.6</v>
      </c>
      <c r="H154" s="110">
        <f t="shared" si="19"/>
        <v>149.6</v>
      </c>
      <c r="I154" s="97"/>
      <c r="J154" s="97"/>
    </row>
    <row r="155" spans="1:10" s="14" customFormat="1" ht="19.5" customHeight="1" x14ac:dyDescent="0.25">
      <c r="A155" s="67" t="s">
        <v>61</v>
      </c>
      <c r="B155" s="52" t="s">
        <v>207</v>
      </c>
      <c r="C155" s="55" t="s">
        <v>20</v>
      </c>
      <c r="D155" s="55" t="s">
        <v>46</v>
      </c>
      <c r="E155" s="56" t="s">
        <v>36</v>
      </c>
      <c r="F155" s="104">
        <v>149.6</v>
      </c>
      <c r="G155" s="110">
        <v>149.6</v>
      </c>
      <c r="H155" s="110">
        <v>149.6</v>
      </c>
      <c r="I155" s="97"/>
      <c r="J155" s="97"/>
    </row>
    <row r="156" spans="1:10" s="14" customFormat="1" ht="35.25" customHeight="1" x14ac:dyDescent="0.25">
      <c r="A156" s="51" t="s">
        <v>80</v>
      </c>
      <c r="B156" s="52" t="s">
        <v>208</v>
      </c>
      <c r="C156" s="55"/>
      <c r="D156" s="55"/>
      <c r="E156" s="56"/>
      <c r="F156" s="104">
        <f t="shared" ref="F156:H157" si="20">F157</f>
        <v>32.1</v>
      </c>
      <c r="G156" s="110">
        <f t="shared" si="20"/>
        <v>33.700000000000003</v>
      </c>
      <c r="H156" s="110">
        <f t="shared" si="20"/>
        <v>35.4</v>
      </c>
      <c r="I156" s="97"/>
      <c r="J156" s="97"/>
    </row>
    <row r="157" spans="1:10" s="14" customFormat="1" ht="26.25" customHeight="1" x14ac:dyDescent="0.25">
      <c r="A157" s="67" t="s">
        <v>21</v>
      </c>
      <c r="B157" s="52" t="s">
        <v>208</v>
      </c>
      <c r="C157" s="55" t="s">
        <v>20</v>
      </c>
      <c r="D157" s="55"/>
      <c r="E157" s="56"/>
      <c r="F157" s="104">
        <f t="shared" si="20"/>
        <v>32.1</v>
      </c>
      <c r="G157" s="110">
        <f t="shared" si="20"/>
        <v>33.700000000000003</v>
      </c>
      <c r="H157" s="110">
        <f t="shared" si="20"/>
        <v>35.4</v>
      </c>
      <c r="I157" s="97"/>
      <c r="J157" s="97"/>
    </row>
    <row r="158" spans="1:10" s="14" customFormat="1" ht="48.75" customHeight="1" x14ac:dyDescent="0.25">
      <c r="A158" s="67" t="s">
        <v>66</v>
      </c>
      <c r="B158" s="52" t="s">
        <v>208</v>
      </c>
      <c r="C158" s="55" t="s">
        <v>20</v>
      </c>
      <c r="D158" s="55" t="s">
        <v>46</v>
      </c>
      <c r="E158" s="56" t="s">
        <v>48</v>
      </c>
      <c r="F158" s="104">
        <v>32.1</v>
      </c>
      <c r="G158" s="110">
        <v>33.700000000000003</v>
      </c>
      <c r="H158" s="110">
        <v>35.4</v>
      </c>
      <c r="I158" s="97"/>
      <c r="J158" s="97"/>
    </row>
    <row r="159" spans="1:10" s="14" customFormat="1" ht="48.75" customHeight="1" x14ac:dyDescent="0.25">
      <c r="A159" s="67" t="s">
        <v>86</v>
      </c>
      <c r="B159" s="52" t="s">
        <v>209</v>
      </c>
      <c r="C159" s="55" t="s">
        <v>20</v>
      </c>
      <c r="D159" s="55" t="s">
        <v>37</v>
      </c>
      <c r="E159" s="56" t="s">
        <v>48</v>
      </c>
      <c r="F159" s="104">
        <v>100</v>
      </c>
      <c r="G159" s="110">
        <v>100</v>
      </c>
      <c r="H159" s="110">
        <v>100</v>
      </c>
      <c r="I159" s="97"/>
      <c r="J159" s="97"/>
    </row>
    <row r="160" spans="1:10" s="14" customFormat="1" ht="48.75" customHeight="1" x14ac:dyDescent="0.25">
      <c r="A160" s="67" t="s">
        <v>181</v>
      </c>
      <c r="B160" s="52" t="s">
        <v>210</v>
      </c>
      <c r="C160" s="55" t="s">
        <v>20</v>
      </c>
      <c r="D160" s="55" t="s">
        <v>37</v>
      </c>
      <c r="E160" s="56" t="s">
        <v>47</v>
      </c>
      <c r="F160" s="104">
        <v>100</v>
      </c>
      <c r="G160" s="110">
        <v>100</v>
      </c>
      <c r="H160" s="110">
        <v>100</v>
      </c>
      <c r="I160" s="97"/>
      <c r="J160" s="97"/>
    </row>
    <row r="161" spans="1:10" s="14" customFormat="1" ht="45" customHeight="1" x14ac:dyDescent="0.25">
      <c r="A161" s="51" t="s">
        <v>22</v>
      </c>
      <c r="B161" s="52" t="s">
        <v>211</v>
      </c>
      <c r="C161" s="55"/>
      <c r="D161" s="55"/>
      <c r="E161" s="56"/>
      <c r="F161" s="104">
        <f t="shared" ref="F161:H163" si="21">F162</f>
        <v>443.5</v>
      </c>
      <c r="G161" s="110">
        <f t="shared" si="21"/>
        <v>458.8</v>
      </c>
      <c r="H161" s="110">
        <f t="shared" si="21"/>
        <v>0</v>
      </c>
      <c r="I161" s="97"/>
      <c r="J161" s="97"/>
    </row>
    <row r="162" spans="1:10" s="14" customFormat="1" ht="30.75" customHeight="1" x14ac:dyDescent="0.25">
      <c r="A162" s="67" t="s">
        <v>197</v>
      </c>
      <c r="B162" s="52" t="s">
        <v>212</v>
      </c>
      <c r="C162" s="55"/>
      <c r="D162" s="55"/>
      <c r="E162" s="56"/>
      <c r="F162" s="104">
        <f t="shared" si="21"/>
        <v>443.5</v>
      </c>
      <c r="G162" s="110">
        <f t="shared" si="21"/>
        <v>458.8</v>
      </c>
      <c r="H162" s="110">
        <f t="shared" si="21"/>
        <v>0</v>
      </c>
      <c r="I162" s="97"/>
      <c r="J162" s="97"/>
    </row>
    <row r="163" spans="1:10" s="14" customFormat="1" ht="33" customHeight="1" x14ac:dyDescent="0.25">
      <c r="A163" s="67" t="s">
        <v>65</v>
      </c>
      <c r="B163" s="52" t="s">
        <v>212</v>
      </c>
      <c r="C163" s="55" t="s">
        <v>19</v>
      </c>
      <c r="D163" s="55"/>
      <c r="E163" s="56"/>
      <c r="F163" s="104">
        <f t="shared" si="21"/>
        <v>443.5</v>
      </c>
      <c r="G163" s="110">
        <f t="shared" si="21"/>
        <v>458.8</v>
      </c>
      <c r="H163" s="110">
        <f t="shared" si="21"/>
        <v>0</v>
      </c>
      <c r="I163" s="97"/>
      <c r="J163" s="97"/>
    </row>
    <row r="164" spans="1:10" s="14" customFormat="1" ht="17.25" customHeight="1" x14ac:dyDescent="0.25">
      <c r="A164" s="67" t="s">
        <v>23</v>
      </c>
      <c r="B164" s="52" t="s">
        <v>212</v>
      </c>
      <c r="C164" s="55" t="s">
        <v>19</v>
      </c>
      <c r="D164" s="55" t="s">
        <v>47</v>
      </c>
      <c r="E164" s="56" t="s">
        <v>48</v>
      </c>
      <c r="F164" s="104">
        <v>443.5</v>
      </c>
      <c r="G164" s="110">
        <v>458.8</v>
      </c>
      <c r="H164" s="110">
        <v>0</v>
      </c>
      <c r="I164" s="97"/>
      <c r="J164" s="97"/>
    </row>
    <row r="165" spans="1:10" s="14" customFormat="1" ht="39" customHeight="1" x14ac:dyDescent="0.25">
      <c r="A165" s="51" t="s">
        <v>78</v>
      </c>
      <c r="B165" s="52" t="s">
        <v>213</v>
      </c>
      <c r="C165" s="55"/>
      <c r="D165" s="55"/>
      <c r="E165" s="56"/>
      <c r="F165" s="104">
        <f t="shared" ref="F165:H167" si="22">F166</f>
        <v>3.5</v>
      </c>
      <c r="G165" s="110">
        <f t="shared" si="22"/>
        <v>3.5</v>
      </c>
      <c r="H165" s="110">
        <f t="shared" si="22"/>
        <v>3.5</v>
      </c>
      <c r="I165" s="97"/>
      <c r="J165" s="97"/>
    </row>
    <row r="166" spans="1:10" s="14" customFormat="1" ht="48.75" customHeight="1" x14ac:dyDescent="0.25">
      <c r="A166" s="66" t="s">
        <v>33</v>
      </c>
      <c r="B166" s="52" t="s">
        <v>214</v>
      </c>
      <c r="C166" s="55"/>
      <c r="D166" s="55"/>
      <c r="E166" s="56"/>
      <c r="F166" s="104">
        <f t="shared" si="22"/>
        <v>3.5</v>
      </c>
      <c r="G166" s="110">
        <f t="shared" si="22"/>
        <v>3.5</v>
      </c>
      <c r="H166" s="110">
        <f t="shared" si="22"/>
        <v>3.5</v>
      </c>
      <c r="I166" s="97"/>
      <c r="J166" s="97"/>
    </row>
    <row r="167" spans="1:10" s="14" customFormat="1" ht="30" customHeight="1" x14ac:dyDescent="0.25">
      <c r="A167" s="67" t="s">
        <v>67</v>
      </c>
      <c r="B167" s="52" t="s">
        <v>214</v>
      </c>
      <c r="C167" s="55" t="s">
        <v>40</v>
      </c>
      <c r="D167" s="55"/>
      <c r="E167" s="56"/>
      <c r="F167" s="104">
        <f t="shared" si="22"/>
        <v>3.5</v>
      </c>
      <c r="G167" s="110">
        <f t="shared" si="22"/>
        <v>3.5</v>
      </c>
      <c r="H167" s="110">
        <f t="shared" si="22"/>
        <v>3.5</v>
      </c>
      <c r="I167" s="97"/>
      <c r="J167" s="97"/>
    </row>
    <row r="168" spans="1:10" s="14" customFormat="1" ht="18" customHeight="1" x14ac:dyDescent="0.25">
      <c r="A168" s="74" t="s">
        <v>44</v>
      </c>
      <c r="B168" s="52" t="s">
        <v>214</v>
      </c>
      <c r="C168" s="55" t="s">
        <v>40</v>
      </c>
      <c r="D168" s="55" t="s">
        <v>46</v>
      </c>
      <c r="E168" s="56" t="s">
        <v>26</v>
      </c>
      <c r="F168" s="104">
        <v>3.5</v>
      </c>
      <c r="G168" s="110">
        <v>3.5</v>
      </c>
      <c r="H168" s="110">
        <v>3.5</v>
      </c>
      <c r="I168" s="97"/>
      <c r="J168" s="97"/>
    </row>
    <row r="169" spans="1:10" s="14" customFormat="1" x14ac:dyDescent="0.2">
      <c r="A169" s="37"/>
      <c r="B169" s="39"/>
      <c r="C169" s="38"/>
      <c r="D169" s="38"/>
      <c r="E169" s="38"/>
      <c r="F169" s="36"/>
      <c r="G169" s="36"/>
      <c r="H169" s="36"/>
      <c r="I169" s="36"/>
      <c r="J169" s="36"/>
    </row>
    <row r="170" spans="1:10" s="14" customFormat="1" x14ac:dyDescent="0.2">
      <c r="A170" s="40"/>
      <c r="B170" s="39"/>
      <c r="C170" s="35"/>
      <c r="D170" s="35"/>
      <c r="E170" s="35"/>
      <c r="F170" s="36"/>
      <c r="G170" s="36"/>
      <c r="H170" s="36"/>
      <c r="I170" s="36"/>
      <c r="J170" s="36"/>
    </row>
    <row r="171" spans="1:10" s="14" customFormat="1" x14ac:dyDescent="0.2">
      <c r="A171" s="37"/>
      <c r="B171" s="39"/>
      <c r="C171" s="38"/>
      <c r="D171" s="38"/>
      <c r="E171" s="38"/>
      <c r="F171" s="36"/>
      <c r="G171" s="36"/>
      <c r="H171" s="36"/>
      <c r="I171" s="36"/>
      <c r="J171" s="36"/>
    </row>
    <row r="172" spans="1:10" s="14" customFormat="1" x14ac:dyDescent="0.2">
      <c r="A172" s="37"/>
      <c r="B172" s="39"/>
      <c r="C172" s="38"/>
      <c r="D172" s="38"/>
      <c r="E172" s="38"/>
      <c r="F172" s="36"/>
      <c r="G172" s="36"/>
      <c r="H172" s="36"/>
      <c r="I172" s="36"/>
      <c r="J172" s="36"/>
    </row>
    <row r="173" spans="1:10" s="14" customFormat="1" x14ac:dyDescent="0.2">
      <c r="A173" s="37"/>
      <c r="B173" s="39"/>
      <c r="C173" s="38"/>
      <c r="D173" s="38"/>
      <c r="E173" s="38"/>
      <c r="F173" s="36"/>
      <c r="G173" s="36"/>
      <c r="H173" s="36"/>
      <c r="I173" s="36"/>
      <c r="J173" s="36"/>
    </row>
    <row r="174" spans="1:10" s="14" customFormat="1" x14ac:dyDescent="0.2">
      <c r="A174" s="37"/>
      <c r="B174" s="39"/>
      <c r="C174" s="38"/>
      <c r="D174" s="38"/>
      <c r="E174" s="38"/>
      <c r="F174" s="36"/>
      <c r="G174" s="36"/>
      <c r="H174" s="36"/>
      <c r="I174" s="36"/>
      <c r="J174" s="36"/>
    </row>
    <row r="175" spans="1:10" s="14" customFormat="1" x14ac:dyDescent="0.2">
      <c r="A175" s="37"/>
      <c r="B175" s="39"/>
      <c r="C175" s="38"/>
      <c r="D175" s="38"/>
      <c r="E175" s="38"/>
      <c r="F175" s="36"/>
      <c r="G175" s="36"/>
      <c r="H175" s="36"/>
      <c r="I175" s="36"/>
      <c r="J175" s="36"/>
    </row>
    <row r="176" spans="1:10" s="14" customFormat="1" x14ac:dyDescent="0.2">
      <c r="A176" s="37"/>
      <c r="B176" s="39"/>
      <c r="C176" s="38"/>
      <c r="D176" s="38"/>
      <c r="E176" s="38"/>
      <c r="F176" s="36"/>
      <c r="G176" s="36"/>
      <c r="H176" s="36"/>
      <c r="I176" s="36"/>
      <c r="J176" s="36"/>
    </row>
    <row r="177" spans="1:10" s="14" customFormat="1" x14ac:dyDescent="0.2">
      <c r="A177" s="37"/>
      <c r="B177" s="39"/>
      <c r="C177" s="38"/>
      <c r="D177" s="38"/>
      <c r="E177" s="38"/>
      <c r="F177" s="36"/>
      <c r="G177" s="36"/>
      <c r="H177" s="36"/>
      <c r="I177" s="36"/>
      <c r="J177" s="36"/>
    </row>
    <row r="178" spans="1:10" s="14" customFormat="1" x14ac:dyDescent="0.2">
      <c r="A178" s="37"/>
      <c r="B178" s="39"/>
      <c r="C178" s="38"/>
      <c r="D178" s="38"/>
      <c r="E178" s="38"/>
      <c r="F178" s="36"/>
      <c r="G178" s="36"/>
      <c r="H178" s="36"/>
      <c r="I178" s="36"/>
      <c r="J178" s="36"/>
    </row>
    <row r="179" spans="1:10" s="14" customFormat="1" x14ac:dyDescent="0.2">
      <c r="A179" s="37"/>
      <c r="B179" s="39"/>
      <c r="C179" s="38"/>
      <c r="D179" s="38"/>
      <c r="E179" s="38"/>
      <c r="F179" s="36"/>
      <c r="G179" s="36"/>
      <c r="H179" s="36"/>
      <c r="I179" s="36"/>
      <c r="J179" s="36"/>
    </row>
    <row r="180" spans="1:10" s="14" customFormat="1" x14ac:dyDescent="0.2">
      <c r="A180" s="37"/>
      <c r="B180" s="39"/>
      <c r="C180" s="38"/>
      <c r="D180" s="38"/>
      <c r="E180" s="38"/>
      <c r="F180" s="36"/>
      <c r="G180" s="36"/>
      <c r="H180" s="36"/>
      <c r="I180" s="36"/>
      <c r="J180" s="36"/>
    </row>
    <row r="181" spans="1:10" s="14" customFormat="1" x14ac:dyDescent="0.2">
      <c r="A181" s="37"/>
      <c r="B181" s="39"/>
      <c r="C181" s="38"/>
      <c r="D181" s="38"/>
      <c r="E181" s="38"/>
      <c r="F181" s="36"/>
      <c r="G181" s="36"/>
      <c r="H181" s="36"/>
      <c r="I181" s="36"/>
      <c r="J181" s="36"/>
    </row>
    <row r="182" spans="1:10" s="14" customFormat="1" x14ac:dyDescent="0.2">
      <c r="A182" s="37"/>
      <c r="B182" s="39"/>
      <c r="C182" s="38"/>
      <c r="D182" s="38"/>
      <c r="E182" s="38"/>
      <c r="F182" s="36"/>
      <c r="G182" s="36"/>
      <c r="H182" s="36"/>
      <c r="I182" s="36"/>
      <c r="J182" s="36"/>
    </row>
    <row r="183" spans="1:10" s="14" customFormat="1" ht="18.75" customHeight="1" x14ac:dyDescent="0.2">
      <c r="A183" s="37"/>
      <c r="B183" s="39"/>
      <c r="C183" s="38"/>
      <c r="D183" s="38"/>
      <c r="E183" s="38"/>
      <c r="F183" s="36"/>
      <c r="G183" s="36"/>
      <c r="H183" s="36"/>
      <c r="I183" s="36"/>
      <c r="J183" s="36"/>
    </row>
    <row r="184" spans="1:10" s="14" customFormat="1" x14ac:dyDescent="0.2">
      <c r="A184" s="37"/>
      <c r="B184" s="39"/>
      <c r="C184" s="38"/>
      <c r="D184" s="38"/>
      <c r="E184" s="38"/>
      <c r="F184" s="36"/>
      <c r="G184" s="36"/>
      <c r="H184" s="36"/>
      <c r="I184" s="36"/>
      <c r="J184" s="36"/>
    </row>
    <row r="185" spans="1:10" s="14" customFormat="1" ht="17.25" customHeight="1" x14ac:dyDescent="0.2">
      <c r="A185" s="37"/>
      <c r="B185" s="39"/>
      <c r="C185" s="38"/>
      <c r="D185" s="38"/>
      <c r="E185" s="38"/>
      <c r="F185" s="36"/>
      <c r="G185" s="36"/>
      <c r="H185" s="36"/>
      <c r="I185" s="36"/>
      <c r="J185" s="36"/>
    </row>
    <row r="186" spans="1:10" s="14" customFormat="1" ht="30.75" customHeight="1" x14ac:dyDescent="0.2">
      <c r="A186" s="37"/>
      <c r="B186" s="39"/>
      <c r="C186" s="38"/>
      <c r="D186" s="38"/>
      <c r="E186" s="38"/>
      <c r="F186" s="36"/>
      <c r="G186" s="36"/>
      <c r="H186" s="36"/>
      <c r="I186" s="36"/>
      <c r="J186" s="36"/>
    </row>
    <row r="187" spans="1:10" s="14" customFormat="1" ht="28.5" customHeight="1" x14ac:dyDescent="0.2">
      <c r="A187" s="37"/>
      <c r="B187" s="39"/>
      <c r="C187" s="38"/>
      <c r="D187" s="38"/>
      <c r="E187" s="38"/>
      <c r="F187" s="36"/>
      <c r="G187" s="36"/>
      <c r="H187" s="36"/>
      <c r="I187" s="36"/>
      <c r="J187" s="36"/>
    </row>
    <row r="188" spans="1:10" s="14" customFormat="1" ht="20.25" customHeight="1" x14ac:dyDescent="0.2">
      <c r="A188" s="37"/>
      <c r="B188" s="39"/>
      <c r="C188" s="38"/>
      <c r="D188" s="38"/>
      <c r="E188" s="38"/>
      <c r="F188" s="36"/>
      <c r="G188" s="36"/>
      <c r="H188" s="36"/>
      <c r="I188" s="36"/>
      <c r="J188" s="36"/>
    </row>
    <row r="189" spans="1:10" s="14" customFormat="1" ht="20.25" customHeight="1" x14ac:dyDescent="0.2">
      <c r="A189" s="37"/>
      <c r="B189" s="39"/>
      <c r="C189" s="38"/>
      <c r="D189" s="38"/>
      <c r="E189" s="38"/>
      <c r="F189" s="36"/>
      <c r="G189" s="36"/>
      <c r="H189" s="36"/>
      <c r="I189" s="36"/>
      <c r="J189" s="36"/>
    </row>
    <row r="190" spans="1:10" s="14" customFormat="1" ht="20.25" customHeight="1" x14ac:dyDescent="0.2">
      <c r="A190" s="37"/>
      <c r="B190" s="39"/>
      <c r="C190" s="38"/>
      <c r="D190" s="38"/>
      <c r="E190" s="38"/>
      <c r="F190" s="36"/>
      <c r="G190" s="36"/>
      <c r="H190" s="36"/>
      <c r="I190" s="36"/>
      <c r="J190" s="36"/>
    </row>
    <row r="191" spans="1:10" s="14" customFormat="1" ht="20.25" customHeight="1" x14ac:dyDescent="0.2">
      <c r="A191" s="37"/>
      <c r="B191" s="39"/>
      <c r="C191" s="38"/>
      <c r="D191" s="38"/>
      <c r="E191" s="38"/>
      <c r="F191" s="36"/>
      <c r="G191" s="36"/>
      <c r="H191" s="36"/>
      <c r="I191" s="36"/>
      <c r="J191" s="36"/>
    </row>
    <row r="192" spans="1:10" s="14" customFormat="1" ht="20.25" customHeight="1" x14ac:dyDescent="0.2">
      <c r="A192" s="37"/>
      <c r="B192" s="39"/>
      <c r="C192" s="38"/>
      <c r="D192" s="38"/>
      <c r="E192" s="38"/>
      <c r="F192" s="36"/>
      <c r="G192" s="36"/>
      <c r="H192" s="36"/>
      <c r="I192" s="36"/>
      <c r="J192" s="36"/>
    </row>
    <row r="193" spans="1:10" s="14" customFormat="1" ht="27" customHeight="1" x14ac:dyDescent="0.2">
      <c r="A193" s="37"/>
      <c r="B193" s="39"/>
      <c r="C193" s="38"/>
      <c r="D193" s="38"/>
      <c r="E193" s="38"/>
      <c r="F193" s="36"/>
      <c r="G193" s="36"/>
      <c r="H193" s="36"/>
      <c r="I193" s="36"/>
      <c r="J193" s="36"/>
    </row>
    <row r="194" spans="1:10" s="14" customFormat="1" ht="19.5" customHeight="1" x14ac:dyDescent="0.2">
      <c r="A194" s="37"/>
      <c r="B194" s="39"/>
      <c r="C194" s="38"/>
      <c r="D194" s="38"/>
      <c r="E194" s="38"/>
      <c r="F194" s="36"/>
      <c r="G194" s="36"/>
      <c r="H194" s="36"/>
      <c r="I194" s="36"/>
      <c r="J194" s="36"/>
    </row>
    <row r="195" spans="1:10" s="14" customFormat="1" ht="20.25" customHeight="1" x14ac:dyDescent="0.2">
      <c r="A195" s="37"/>
      <c r="B195" s="39"/>
      <c r="C195" s="38"/>
      <c r="D195" s="38"/>
      <c r="E195" s="38"/>
      <c r="F195" s="36"/>
      <c r="G195" s="36"/>
      <c r="H195" s="36"/>
      <c r="I195" s="36"/>
      <c r="J195" s="36"/>
    </row>
    <row r="196" spans="1:10" s="14" customFormat="1" ht="20.25" customHeight="1" x14ac:dyDescent="0.2">
      <c r="A196" s="37"/>
      <c r="B196" s="39"/>
      <c r="C196" s="38"/>
      <c r="D196" s="38"/>
      <c r="E196" s="38"/>
      <c r="F196" s="36"/>
      <c r="G196" s="36"/>
      <c r="H196" s="36"/>
      <c r="I196" s="36"/>
      <c r="J196" s="36"/>
    </row>
    <row r="197" spans="1:10" s="14" customFormat="1" ht="20.25" customHeight="1" x14ac:dyDescent="0.2">
      <c r="A197" s="37"/>
      <c r="B197" s="39"/>
      <c r="C197" s="38"/>
      <c r="D197" s="38"/>
      <c r="E197" s="38"/>
      <c r="F197" s="36"/>
      <c r="G197" s="36"/>
      <c r="H197" s="36"/>
      <c r="I197" s="36"/>
      <c r="J197" s="36"/>
    </row>
    <row r="198" spans="1:10" s="14" customFormat="1" ht="20.25" customHeight="1" x14ac:dyDescent="0.2">
      <c r="A198" s="37"/>
      <c r="B198" s="39"/>
      <c r="C198" s="38"/>
      <c r="D198" s="38"/>
      <c r="E198" s="38"/>
      <c r="F198" s="36"/>
      <c r="G198" s="36"/>
      <c r="H198" s="36"/>
      <c r="I198" s="36"/>
      <c r="J198" s="36"/>
    </row>
    <row r="199" spans="1:10" s="14" customFormat="1" ht="27.75" customHeight="1" x14ac:dyDescent="0.2">
      <c r="A199" s="37"/>
      <c r="B199" s="39"/>
      <c r="C199" s="38"/>
      <c r="D199" s="38"/>
      <c r="E199" s="38"/>
      <c r="F199" s="36"/>
      <c r="G199" s="36"/>
      <c r="H199" s="36"/>
      <c r="I199" s="36"/>
      <c r="J199" s="36"/>
    </row>
    <row r="200" spans="1:10" s="14" customFormat="1" ht="18" customHeight="1" x14ac:dyDescent="0.2">
      <c r="A200" s="37"/>
      <c r="B200" s="39"/>
      <c r="C200" s="38"/>
      <c r="D200" s="38"/>
      <c r="E200" s="38"/>
      <c r="F200" s="36"/>
      <c r="G200" s="36"/>
      <c r="H200" s="36"/>
      <c r="I200" s="36"/>
      <c r="J200" s="36"/>
    </row>
    <row r="201" spans="1:10" s="14" customFormat="1" ht="16.5" customHeight="1" x14ac:dyDescent="0.2">
      <c r="A201" s="37"/>
      <c r="B201" s="39"/>
      <c r="C201" s="38"/>
      <c r="D201" s="38"/>
      <c r="E201" s="38"/>
      <c r="F201" s="36"/>
      <c r="G201" s="36"/>
      <c r="H201" s="36"/>
      <c r="I201" s="36"/>
      <c r="J201" s="36"/>
    </row>
    <row r="202" spans="1:10" s="14" customFormat="1" ht="15.75" customHeight="1" x14ac:dyDescent="0.2">
      <c r="A202" s="37"/>
      <c r="B202" s="39"/>
      <c r="C202" s="38"/>
      <c r="D202" s="38"/>
      <c r="E202" s="38"/>
      <c r="F202" s="36"/>
      <c r="G202" s="36"/>
      <c r="H202" s="36"/>
      <c r="I202" s="36"/>
      <c r="J202" s="36"/>
    </row>
    <row r="203" spans="1:10" s="14" customFormat="1" ht="47.25" customHeight="1" x14ac:dyDescent="0.2">
      <c r="A203" s="37"/>
      <c r="B203" s="38"/>
      <c r="C203" s="38"/>
      <c r="D203" s="38"/>
      <c r="E203" s="38"/>
      <c r="F203" s="36"/>
      <c r="G203" s="36"/>
      <c r="H203" s="36"/>
      <c r="I203" s="36"/>
      <c r="J203" s="36"/>
    </row>
    <row r="204" spans="1:10" s="14" customFormat="1" ht="32.25" customHeight="1" x14ac:dyDescent="0.2">
      <c r="A204" s="41"/>
      <c r="B204" s="35"/>
      <c r="C204" s="39"/>
      <c r="D204" s="39"/>
      <c r="E204" s="39"/>
      <c r="F204" s="36"/>
      <c r="G204" s="36"/>
      <c r="H204" s="36"/>
      <c r="I204" s="36"/>
      <c r="J204" s="36"/>
    </row>
    <row r="205" spans="1:10" s="14" customFormat="1" x14ac:dyDescent="0.2">
      <c r="A205" s="37"/>
      <c r="B205" s="35"/>
      <c r="C205" s="39"/>
      <c r="D205" s="39"/>
      <c r="E205" s="39"/>
      <c r="F205" s="36"/>
      <c r="G205" s="36"/>
      <c r="H205" s="36"/>
      <c r="I205" s="36"/>
      <c r="J205" s="36"/>
    </row>
    <row r="206" spans="1:10" s="14" customFormat="1" x14ac:dyDescent="0.2">
      <c r="A206" s="37"/>
      <c r="B206" s="35"/>
      <c r="C206" s="39"/>
      <c r="D206" s="39"/>
      <c r="E206" s="39"/>
      <c r="F206" s="36"/>
      <c r="G206" s="36"/>
      <c r="H206" s="36"/>
      <c r="I206" s="36"/>
      <c r="J206" s="36"/>
    </row>
    <row r="207" spans="1:10" s="14" customFormat="1" x14ac:dyDescent="0.2">
      <c r="A207" s="41"/>
      <c r="B207" s="35"/>
      <c r="C207" s="39"/>
      <c r="D207" s="39"/>
      <c r="E207" s="39"/>
      <c r="F207" s="36"/>
      <c r="G207" s="36"/>
      <c r="H207" s="36"/>
      <c r="I207" s="36"/>
      <c r="J207" s="36"/>
    </row>
    <row r="208" spans="1:10" s="14" customFormat="1" x14ac:dyDescent="0.2">
      <c r="A208" s="37"/>
      <c r="B208" s="35"/>
      <c r="C208" s="39"/>
      <c r="D208" s="39"/>
      <c r="E208" s="39"/>
      <c r="F208" s="36"/>
      <c r="G208" s="36"/>
      <c r="H208" s="36"/>
      <c r="I208" s="36"/>
      <c r="J208" s="36"/>
    </row>
    <row r="209" spans="1:10" s="14" customFormat="1" x14ac:dyDescent="0.2">
      <c r="A209" s="37"/>
      <c r="B209" s="35"/>
      <c r="C209" s="39"/>
      <c r="D209" s="39"/>
      <c r="E209" s="39"/>
      <c r="F209" s="36"/>
      <c r="G209" s="36"/>
      <c r="H209" s="36"/>
      <c r="I209" s="36"/>
      <c r="J209" s="36"/>
    </row>
    <row r="210" spans="1:10" s="14" customFormat="1" ht="30" customHeight="1" x14ac:dyDescent="0.2">
      <c r="A210" s="41"/>
      <c r="B210" s="35"/>
      <c r="C210" s="39"/>
      <c r="D210" s="39"/>
      <c r="E210" s="39"/>
      <c r="F210" s="36"/>
      <c r="G210" s="36"/>
      <c r="H210" s="36"/>
      <c r="I210" s="36"/>
      <c r="J210" s="36"/>
    </row>
    <row r="211" spans="1:10" s="14" customFormat="1" x14ac:dyDescent="0.2">
      <c r="A211" s="37"/>
      <c r="B211" s="35"/>
      <c r="C211" s="39"/>
      <c r="D211" s="39"/>
      <c r="E211" s="39"/>
      <c r="F211" s="36"/>
      <c r="G211" s="36"/>
      <c r="H211" s="36"/>
      <c r="I211" s="36"/>
      <c r="J211" s="36"/>
    </row>
    <row r="212" spans="1:10" s="14" customFormat="1" ht="15.75" customHeight="1" x14ac:dyDescent="0.2">
      <c r="A212" s="37"/>
      <c r="B212" s="35"/>
      <c r="C212" s="39"/>
      <c r="D212" s="39"/>
      <c r="E212" s="39"/>
      <c r="F212" s="36"/>
      <c r="G212" s="36"/>
      <c r="H212" s="36"/>
      <c r="I212" s="36"/>
      <c r="J212" s="36"/>
    </row>
    <row r="213" spans="1:10" x14ac:dyDescent="0.2">
      <c r="A213" s="19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s="14" customFormat="1" x14ac:dyDescent="0.2">
      <c r="A214" s="20"/>
      <c r="B214" s="17"/>
      <c r="C214" s="17"/>
      <c r="D214" s="17"/>
      <c r="E214" s="17"/>
      <c r="F214" s="17"/>
      <c r="G214" s="17"/>
      <c r="H214" s="17"/>
      <c r="I214" s="17"/>
      <c r="J214" s="17"/>
    </row>
    <row r="215" spans="1:10" x14ac:dyDescent="0.2">
      <c r="A215" s="21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">
      <c r="A216" s="21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15" x14ac:dyDescent="0.25">
      <c r="A217" s="22"/>
      <c r="B217" s="23"/>
      <c r="C217" s="23"/>
      <c r="D217" s="23"/>
      <c r="E217" s="23"/>
      <c r="F217" s="23"/>
      <c r="G217" s="23"/>
      <c r="H217" s="23"/>
      <c r="I217" s="23"/>
      <c r="J217" s="23"/>
    </row>
    <row r="218" spans="1:10" x14ac:dyDescent="0.2">
      <c r="A218" s="21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">
      <c r="A219" s="21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">
      <c r="A220" s="21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s="16" customFormat="1" ht="13.5" customHeight="1" x14ac:dyDescent="0.2">
      <c r="A221" s="24"/>
      <c r="B221" s="25"/>
      <c r="C221" s="25"/>
      <c r="D221" s="25"/>
      <c r="E221" s="25"/>
      <c r="F221" s="25"/>
      <c r="G221" s="25"/>
      <c r="H221" s="25"/>
      <c r="I221" s="25"/>
      <c r="J221" s="25"/>
    </row>
    <row r="222" spans="1:10" x14ac:dyDescent="0.2">
      <c r="A222" s="21"/>
      <c r="B222" s="26"/>
      <c r="C222" s="26"/>
      <c r="D222" s="26"/>
      <c r="E222" s="26"/>
      <c r="F222" s="26"/>
      <c r="G222" s="26"/>
      <c r="H222" s="26"/>
      <c r="I222" s="26"/>
      <c r="J222" s="26"/>
    </row>
    <row r="223" spans="1:10" x14ac:dyDescent="0.2">
      <c r="A223" s="27"/>
      <c r="B223" s="26"/>
      <c r="C223" s="26"/>
      <c r="D223" s="26"/>
      <c r="E223" s="26"/>
      <c r="F223" s="26"/>
      <c r="G223" s="26"/>
      <c r="H223" s="26"/>
      <c r="I223" s="26"/>
      <c r="J223" s="26"/>
    </row>
    <row r="224" spans="1:10" x14ac:dyDescent="0.2">
      <c r="A224" s="27"/>
      <c r="B224" s="26"/>
      <c r="C224" s="26"/>
      <c r="D224" s="26"/>
      <c r="E224" s="26"/>
      <c r="F224" s="26"/>
      <c r="G224" s="26"/>
      <c r="H224" s="26"/>
      <c r="I224" s="26"/>
      <c r="J224" s="26"/>
    </row>
    <row r="225" spans="1:215" x14ac:dyDescent="0.2">
      <c r="A225" s="27"/>
      <c r="B225" s="26"/>
      <c r="C225" s="26"/>
      <c r="D225" s="26"/>
      <c r="E225" s="26"/>
      <c r="F225" s="26"/>
      <c r="G225" s="26"/>
      <c r="H225" s="26"/>
      <c r="I225" s="26"/>
      <c r="J225" s="26"/>
    </row>
    <row r="226" spans="1:215" x14ac:dyDescent="0.2">
      <c r="A226" s="27"/>
      <c r="B226" s="26"/>
      <c r="C226" s="26"/>
      <c r="D226" s="26"/>
      <c r="E226" s="26"/>
      <c r="F226" s="26"/>
      <c r="G226" s="26"/>
      <c r="H226" s="26"/>
      <c r="I226" s="26"/>
      <c r="J226" s="26"/>
    </row>
    <row r="227" spans="1:215" x14ac:dyDescent="0.2">
      <c r="A227" s="27"/>
      <c r="B227" s="26"/>
      <c r="C227" s="26"/>
      <c r="D227" s="26"/>
      <c r="E227" s="26"/>
      <c r="F227" s="26"/>
      <c r="G227" s="26"/>
      <c r="H227" s="26"/>
      <c r="I227" s="26"/>
      <c r="J227" s="26"/>
    </row>
    <row r="228" spans="1:215" x14ac:dyDescent="0.2">
      <c r="A228" s="20"/>
      <c r="B228" s="17"/>
      <c r="C228" s="17"/>
      <c r="D228" s="17"/>
      <c r="E228" s="17"/>
      <c r="F228" s="17"/>
      <c r="G228" s="17"/>
      <c r="H228" s="17"/>
      <c r="I228" s="17"/>
      <c r="J228" s="17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28"/>
      <c r="FZ228" s="28"/>
      <c r="GA228" s="28"/>
      <c r="GB228" s="28"/>
      <c r="GC228" s="28"/>
      <c r="GD228" s="28"/>
      <c r="GE228" s="28"/>
      <c r="GF228" s="28"/>
      <c r="GG228" s="28"/>
      <c r="GH228" s="28"/>
      <c r="GI228" s="28"/>
      <c r="GJ228" s="28"/>
      <c r="GK228" s="28"/>
      <c r="GL228" s="28"/>
      <c r="GM228" s="28"/>
      <c r="GN228" s="28"/>
      <c r="GO228" s="28"/>
      <c r="GP228" s="28"/>
      <c r="GQ228" s="28"/>
      <c r="GR228" s="28"/>
      <c r="GS228" s="28"/>
      <c r="GT228" s="28"/>
      <c r="GU228" s="28"/>
      <c r="GV228" s="28"/>
      <c r="GW228" s="28"/>
      <c r="GX228" s="28"/>
      <c r="GY228" s="28"/>
      <c r="GZ228" s="28"/>
      <c r="HA228" s="28"/>
      <c r="HB228" s="28"/>
      <c r="HC228" s="28"/>
      <c r="HD228" s="28"/>
      <c r="HE228" s="28"/>
      <c r="HF228" s="28"/>
      <c r="HG228" s="28"/>
    </row>
    <row r="229" spans="1:215" x14ac:dyDescent="0.2">
      <c r="A229" s="20"/>
      <c r="B229" s="17"/>
      <c r="C229" s="17"/>
      <c r="D229" s="17"/>
      <c r="E229" s="17"/>
      <c r="F229" s="17"/>
      <c r="G229" s="17"/>
      <c r="H229" s="17"/>
      <c r="I229" s="17"/>
      <c r="J229" s="17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  <c r="FU229" s="28"/>
      <c r="FV229" s="28"/>
      <c r="FW229" s="28"/>
      <c r="FX229" s="28"/>
      <c r="FY229" s="28"/>
      <c r="FZ229" s="28"/>
      <c r="GA229" s="28"/>
      <c r="GB229" s="28"/>
      <c r="GC229" s="28"/>
      <c r="GD229" s="28"/>
      <c r="GE229" s="28"/>
      <c r="GF229" s="28"/>
      <c r="GG229" s="28"/>
      <c r="GH229" s="28"/>
      <c r="GI229" s="28"/>
      <c r="GJ229" s="28"/>
      <c r="GK229" s="28"/>
      <c r="GL229" s="28"/>
      <c r="GM229" s="28"/>
      <c r="GN229" s="28"/>
      <c r="GO229" s="28"/>
      <c r="GP229" s="28"/>
      <c r="GQ229" s="28"/>
      <c r="GR229" s="28"/>
      <c r="GS229" s="28"/>
      <c r="GT229" s="28"/>
      <c r="GU229" s="28"/>
      <c r="GV229" s="28"/>
      <c r="GW229" s="28"/>
      <c r="GX229" s="28"/>
      <c r="GY229" s="28"/>
      <c r="GZ229" s="28"/>
      <c r="HA229" s="28"/>
      <c r="HB229" s="28"/>
      <c r="HC229" s="28"/>
      <c r="HD229" s="28"/>
      <c r="HE229" s="28"/>
      <c r="HF229" s="28"/>
      <c r="HG229" s="28"/>
    </row>
    <row r="230" spans="1:215" x14ac:dyDescent="0.2">
      <c r="A230" s="19"/>
      <c r="B230" s="13"/>
      <c r="C230" s="13"/>
      <c r="D230" s="13"/>
      <c r="E230" s="13"/>
      <c r="F230" s="13"/>
      <c r="G230" s="13"/>
      <c r="H230" s="13"/>
      <c r="I230" s="13"/>
      <c r="J230" s="13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  <c r="FU230" s="28"/>
      <c r="FV230" s="28"/>
      <c r="FW230" s="28"/>
      <c r="FX230" s="28"/>
      <c r="FY230" s="28"/>
      <c r="FZ230" s="28"/>
      <c r="GA230" s="28"/>
      <c r="GB230" s="28"/>
      <c r="GC230" s="28"/>
      <c r="GD230" s="28"/>
      <c r="GE230" s="28"/>
      <c r="GF230" s="28"/>
      <c r="GG230" s="28"/>
      <c r="GH230" s="28"/>
      <c r="GI230" s="28"/>
      <c r="GJ230" s="28"/>
      <c r="GK230" s="28"/>
      <c r="GL230" s="28"/>
      <c r="GM230" s="28"/>
      <c r="GN230" s="28"/>
      <c r="GO230" s="28"/>
      <c r="GP230" s="28"/>
      <c r="GQ230" s="28"/>
      <c r="GR230" s="28"/>
      <c r="GS230" s="28"/>
      <c r="GT230" s="28"/>
      <c r="GU230" s="28"/>
      <c r="GV230" s="28"/>
      <c r="GW230" s="28"/>
      <c r="GX230" s="28"/>
      <c r="GY230" s="28"/>
      <c r="GZ230" s="28"/>
      <c r="HA230" s="28"/>
      <c r="HB230" s="28"/>
      <c r="HC230" s="28"/>
      <c r="HD230" s="28"/>
      <c r="HE230" s="28"/>
      <c r="HF230" s="28"/>
      <c r="HG230" s="28"/>
    </row>
    <row r="231" spans="1:215" x14ac:dyDescent="0.2">
      <c r="A231" s="21"/>
      <c r="B231" s="13"/>
      <c r="C231" s="13"/>
      <c r="D231" s="13"/>
      <c r="E231" s="13"/>
      <c r="F231" s="13"/>
      <c r="G231" s="13"/>
      <c r="H231" s="13"/>
      <c r="I231" s="13"/>
      <c r="J231" s="13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  <c r="GF231" s="28"/>
      <c r="GG231" s="28"/>
      <c r="GH231" s="28"/>
      <c r="GI231" s="28"/>
      <c r="GJ231" s="28"/>
      <c r="GK231" s="28"/>
      <c r="GL231" s="28"/>
      <c r="GM231" s="28"/>
      <c r="GN231" s="28"/>
      <c r="GO231" s="28"/>
      <c r="GP231" s="28"/>
      <c r="GQ231" s="28"/>
      <c r="GR231" s="28"/>
      <c r="GS231" s="28"/>
      <c r="GT231" s="28"/>
      <c r="GU231" s="28"/>
      <c r="GV231" s="28"/>
      <c r="GW231" s="28"/>
      <c r="GX231" s="28"/>
      <c r="GY231" s="28"/>
      <c r="GZ231" s="28"/>
      <c r="HA231" s="28"/>
      <c r="HB231" s="28"/>
      <c r="HC231" s="28"/>
      <c r="HD231" s="28"/>
      <c r="HE231" s="28"/>
      <c r="HF231" s="28"/>
      <c r="HG231" s="28"/>
    </row>
    <row r="232" spans="1:215" x14ac:dyDescent="0.2">
      <c r="A232" s="19"/>
      <c r="B232" s="13"/>
      <c r="C232" s="13"/>
      <c r="D232" s="13"/>
      <c r="E232" s="13"/>
      <c r="F232" s="13"/>
      <c r="G232" s="13"/>
      <c r="H232" s="13"/>
      <c r="I232" s="13"/>
      <c r="J232" s="13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  <c r="FU232" s="28"/>
      <c r="FV232" s="28"/>
      <c r="FW232" s="28"/>
      <c r="FX232" s="28"/>
      <c r="FY232" s="28"/>
      <c r="FZ232" s="28"/>
      <c r="GA232" s="28"/>
      <c r="GB232" s="28"/>
      <c r="GC232" s="28"/>
      <c r="GD232" s="28"/>
      <c r="GE232" s="28"/>
      <c r="GF232" s="28"/>
      <c r="GG232" s="28"/>
      <c r="GH232" s="28"/>
      <c r="GI232" s="28"/>
      <c r="GJ232" s="28"/>
      <c r="GK232" s="28"/>
      <c r="GL232" s="28"/>
      <c r="GM232" s="28"/>
      <c r="GN232" s="28"/>
      <c r="GO232" s="28"/>
      <c r="GP232" s="28"/>
      <c r="GQ232" s="28"/>
      <c r="GR232" s="28"/>
      <c r="GS232" s="28"/>
      <c r="GT232" s="28"/>
      <c r="GU232" s="28"/>
      <c r="GV232" s="28"/>
      <c r="GW232" s="28"/>
      <c r="GX232" s="28"/>
      <c r="GY232" s="28"/>
      <c r="GZ232" s="28"/>
      <c r="HA232" s="28"/>
      <c r="HB232" s="28"/>
      <c r="HC232" s="28"/>
      <c r="HD232" s="28"/>
      <c r="HE232" s="28"/>
      <c r="HF232" s="28"/>
      <c r="HG232" s="28"/>
    </row>
    <row r="233" spans="1:215" x14ac:dyDescent="0.2">
      <c r="A233" s="21"/>
      <c r="B233" s="13"/>
      <c r="C233" s="13"/>
      <c r="D233" s="13"/>
      <c r="E233" s="13"/>
      <c r="F233" s="13"/>
      <c r="G233" s="13"/>
      <c r="H233" s="13"/>
      <c r="I233" s="13"/>
      <c r="J233" s="13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  <c r="FU233" s="28"/>
      <c r="FV233" s="28"/>
      <c r="FW233" s="28"/>
      <c r="FX233" s="28"/>
      <c r="FY233" s="28"/>
      <c r="FZ233" s="28"/>
      <c r="GA233" s="28"/>
      <c r="GB233" s="28"/>
      <c r="GC233" s="28"/>
      <c r="GD233" s="28"/>
      <c r="GE233" s="28"/>
      <c r="GF233" s="28"/>
      <c r="GG233" s="28"/>
      <c r="GH233" s="28"/>
      <c r="GI233" s="28"/>
      <c r="GJ233" s="28"/>
      <c r="GK233" s="28"/>
      <c r="GL233" s="28"/>
      <c r="GM233" s="28"/>
      <c r="GN233" s="28"/>
      <c r="GO233" s="28"/>
      <c r="GP233" s="28"/>
      <c r="GQ233" s="28"/>
      <c r="GR233" s="28"/>
      <c r="GS233" s="28"/>
      <c r="GT233" s="28"/>
      <c r="GU233" s="28"/>
      <c r="GV233" s="28"/>
      <c r="GW233" s="28"/>
      <c r="GX233" s="28"/>
      <c r="GY233" s="28"/>
      <c r="GZ233" s="28"/>
      <c r="HA233" s="28"/>
      <c r="HB233" s="28"/>
      <c r="HC233" s="28"/>
      <c r="HD233" s="28"/>
      <c r="HE233" s="28"/>
      <c r="HF233" s="28"/>
      <c r="HG233" s="28"/>
    </row>
    <row r="234" spans="1:215" x14ac:dyDescent="0.2">
      <c r="A234" s="27"/>
      <c r="B234" s="26"/>
      <c r="C234" s="26"/>
      <c r="D234" s="26"/>
      <c r="E234" s="26"/>
      <c r="F234" s="26"/>
      <c r="G234" s="26"/>
      <c r="H234" s="26"/>
      <c r="I234" s="26"/>
      <c r="J234" s="26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  <c r="FU234" s="28"/>
      <c r="FV234" s="28"/>
      <c r="FW234" s="28"/>
      <c r="FX234" s="28"/>
      <c r="FY234" s="28"/>
      <c r="FZ234" s="28"/>
      <c r="GA234" s="28"/>
      <c r="GB234" s="28"/>
      <c r="GC234" s="28"/>
      <c r="GD234" s="28"/>
      <c r="GE234" s="28"/>
      <c r="GF234" s="28"/>
      <c r="GG234" s="28"/>
      <c r="GH234" s="28"/>
      <c r="GI234" s="28"/>
      <c r="GJ234" s="28"/>
      <c r="GK234" s="28"/>
      <c r="GL234" s="28"/>
      <c r="GM234" s="28"/>
      <c r="GN234" s="28"/>
      <c r="GO234" s="28"/>
      <c r="GP234" s="28"/>
      <c r="GQ234" s="28"/>
      <c r="GR234" s="28"/>
      <c r="GS234" s="28"/>
      <c r="GT234" s="28"/>
      <c r="GU234" s="28"/>
      <c r="GV234" s="28"/>
      <c r="GW234" s="28"/>
      <c r="GX234" s="28"/>
      <c r="GY234" s="28"/>
      <c r="GZ234" s="28"/>
      <c r="HA234" s="28"/>
      <c r="HB234" s="28"/>
      <c r="HC234" s="28"/>
      <c r="HD234" s="28"/>
      <c r="HE234" s="28"/>
      <c r="HF234" s="28"/>
      <c r="HG234" s="28"/>
    </row>
    <row r="235" spans="1:215" s="28" customFormat="1" x14ac:dyDescent="0.2">
      <c r="A235" s="27"/>
      <c r="B235" s="26"/>
      <c r="C235" s="26"/>
      <c r="D235" s="26"/>
      <c r="E235" s="26"/>
      <c r="F235" s="26"/>
      <c r="G235" s="26"/>
      <c r="H235" s="26"/>
      <c r="I235" s="26"/>
      <c r="J235" s="26"/>
    </row>
    <row r="236" spans="1:215" s="28" customFormat="1" x14ac:dyDescent="0.2">
      <c r="A236" s="27"/>
      <c r="B236" s="26"/>
      <c r="C236" s="26"/>
      <c r="D236" s="26"/>
      <c r="E236" s="26"/>
      <c r="F236" s="26"/>
      <c r="G236" s="26"/>
      <c r="H236" s="26"/>
      <c r="I236" s="26"/>
      <c r="J236" s="26"/>
    </row>
    <row r="237" spans="1:215" s="28" customFormat="1" x14ac:dyDescent="0.2">
      <c r="A237" s="27"/>
      <c r="B237" s="26"/>
      <c r="C237" s="26"/>
      <c r="D237" s="26"/>
      <c r="E237" s="26"/>
      <c r="F237" s="26"/>
      <c r="G237" s="26"/>
      <c r="H237" s="26"/>
      <c r="I237" s="26"/>
      <c r="J237" s="26"/>
    </row>
    <row r="238" spans="1:215" s="28" customFormat="1" x14ac:dyDescent="0.2">
      <c r="A238" s="27"/>
      <c r="B238" s="26"/>
      <c r="C238" s="26"/>
      <c r="D238" s="26"/>
      <c r="E238" s="26"/>
      <c r="F238" s="26"/>
      <c r="G238" s="26"/>
      <c r="H238" s="26"/>
      <c r="I238" s="26"/>
      <c r="J238" s="26"/>
    </row>
    <row r="239" spans="1:215" s="28" customFormat="1" x14ac:dyDescent="0.2">
      <c r="A239" s="27"/>
      <c r="B239" s="26"/>
      <c r="C239" s="26"/>
      <c r="D239" s="26"/>
      <c r="E239" s="26"/>
      <c r="F239" s="26"/>
      <c r="G239" s="26"/>
      <c r="H239" s="26"/>
      <c r="I239" s="26"/>
      <c r="J239" s="26"/>
    </row>
    <row r="240" spans="1:215" s="28" customFormat="1" x14ac:dyDescent="0.2">
      <c r="A240" s="27"/>
      <c r="B240" s="26"/>
      <c r="C240" s="26"/>
      <c r="D240" s="26"/>
      <c r="E240" s="26"/>
      <c r="F240" s="26"/>
      <c r="G240" s="26"/>
      <c r="H240" s="26"/>
      <c r="I240" s="26"/>
      <c r="J240" s="26"/>
    </row>
    <row r="241" spans="1:215" s="28" customFormat="1" x14ac:dyDescent="0.2">
      <c r="A241" s="27"/>
      <c r="B241" s="26"/>
      <c r="C241" s="26"/>
      <c r="D241" s="26"/>
      <c r="E241" s="26"/>
      <c r="F241" s="26"/>
      <c r="G241" s="26"/>
      <c r="H241" s="26"/>
      <c r="I241" s="26"/>
      <c r="J241" s="26"/>
    </row>
    <row r="242" spans="1:215" s="28" customFormat="1" x14ac:dyDescent="0.2">
      <c r="A242" s="27"/>
      <c r="B242" s="26"/>
      <c r="C242" s="26"/>
      <c r="D242" s="26"/>
      <c r="E242" s="26"/>
      <c r="F242" s="26"/>
      <c r="G242" s="26"/>
      <c r="H242" s="26"/>
      <c r="I242" s="26"/>
      <c r="J242" s="26"/>
    </row>
    <row r="243" spans="1:215" s="28" customFormat="1" x14ac:dyDescent="0.2">
      <c r="A243" s="27"/>
      <c r="B243" s="26"/>
      <c r="C243" s="26"/>
      <c r="D243" s="26"/>
      <c r="E243" s="26"/>
      <c r="F243" s="26"/>
      <c r="G243" s="26"/>
      <c r="H243" s="26"/>
      <c r="I243" s="26"/>
      <c r="J243" s="26"/>
    </row>
    <row r="244" spans="1:215" s="28" customFormat="1" x14ac:dyDescent="0.2">
      <c r="A244" s="27"/>
      <c r="B244" s="26"/>
      <c r="C244" s="26"/>
      <c r="D244" s="26"/>
      <c r="E244" s="26"/>
      <c r="F244" s="26"/>
      <c r="G244" s="26"/>
      <c r="H244" s="26"/>
      <c r="I244" s="26"/>
      <c r="J244" s="26"/>
    </row>
    <row r="245" spans="1:215" s="28" customFormat="1" x14ac:dyDescent="0.2">
      <c r="A245" s="27"/>
      <c r="B245" s="26"/>
      <c r="C245" s="26"/>
      <c r="D245" s="26"/>
      <c r="E245" s="26"/>
      <c r="F245" s="26"/>
      <c r="G245" s="26"/>
      <c r="H245" s="26"/>
      <c r="I245" s="26"/>
      <c r="J245" s="26"/>
    </row>
    <row r="246" spans="1:215" s="28" customFormat="1" x14ac:dyDescent="0.2">
      <c r="A246" s="27"/>
      <c r="B246" s="26"/>
      <c r="C246" s="26"/>
      <c r="D246" s="26"/>
      <c r="E246" s="26"/>
      <c r="F246" s="26"/>
      <c r="G246" s="26"/>
      <c r="H246" s="26"/>
      <c r="I246" s="26"/>
      <c r="J246" s="26"/>
    </row>
    <row r="247" spans="1:215" s="28" customFormat="1" x14ac:dyDescent="0.2">
      <c r="A247" s="27"/>
      <c r="B247" s="26"/>
      <c r="C247" s="26"/>
      <c r="D247" s="26"/>
      <c r="E247" s="26"/>
      <c r="F247" s="26"/>
      <c r="G247" s="26"/>
      <c r="H247" s="26"/>
      <c r="I247" s="26"/>
      <c r="J247" s="26"/>
    </row>
    <row r="248" spans="1:215" s="28" customFormat="1" x14ac:dyDescent="0.2">
      <c r="A248" s="27"/>
      <c r="B248" s="26"/>
      <c r="C248" s="26"/>
      <c r="D248" s="26"/>
      <c r="E248" s="26"/>
      <c r="F248" s="26"/>
      <c r="G248" s="26"/>
      <c r="H248" s="26"/>
      <c r="I248" s="26"/>
      <c r="J248" s="26"/>
    </row>
    <row r="249" spans="1:215" s="28" customFormat="1" x14ac:dyDescent="0.2">
      <c r="A249" s="27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215" s="28" customFormat="1" x14ac:dyDescent="0.2">
      <c r="A250" s="27"/>
      <c r="B250" s="26"/>
      <c r="C250" s="26"/>
      <c r="D250" s="26"/>
      <c r="E250" s="26"/>
      <c r="F250" s="26"/>
      <c r="G250" s="26"/>
      <c r="H250" s="26"/>
      <c r="I250" s="26"/>
      <c r="J250" s="26"/>
    </row>
    <row r="251" spans="1:215" x14ac:dyDescent="0.2">
      <c r="A251" s="27"/>
      <c r="B251" s="26"/>
      <c r="C251" s="26"/>
      <c r="D251" s="26"/>
      <c r="E251" s="26"/>
      <c r="F251" s="26"/>
      <c r="G251" s="26"/>
      <c r="H251" s="26"/>
      <c r="I251" s="26"/>
      <c r="J251" s="26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  <c r="FU251" s="28"/>
      <c r="FV251" s="28"/>
      <c r="FW251" s="28"/>
      <c r="FX251" s="28"/>
      <c r="FY251" s="28"/>
      <c r="FZ251" s="28"/>
      <c r="GA251" s="28"/>
      <c r="GB251" s="28"/>
      <c r="GC251" s="28"/>
      <c r="GD251" s="28"/>
      <c r="GE251" s="28"/>
      <c r="GF251" s="28"/>
      <c r="GG251" s="28"/>
      <c r="GH251" s="28"/>
      <c r="GI251" s="28"/>
      <c r="GJ251" s="28"/>
      <c r="GK251" s="28"/>
      <c r="GL251" s="28"/>
      <c r="GM251" s="28"/>
      <c r="GN251" s="28"/>
      <c r="GO251" s="28"/>
      <c r="GP251" s="28"/>
      <c r="GQ251" s="28"/>
      <c r="GR251" s="28"/>
      <c r="GS251" s="28"/>
      <c r="GT251" s="28"/>
      <c r="GU251" s="28"/>
      <c r="GV251" s="28"/>
      <c r="GW251" s="28"/>
      <c r="GX251" s="28"/>
      <c r="GY251" s="28"/>
      <c r="GZ251" s="28"/>
      <c r="HA251" s="28"/>
      <c r="HB251" s="28"/>
      <c r="HC251" s="28"/>
      <c r="HD251" s="28"/>
      <c r="HE251" s="28"/>
      <c r="HF251" s="28"/>
      <c r="HG251" s="28"/>
    </row>
    <row r="252" spans="1:215" x14ac:dyDescent="0.2">
      <c r="A252" s="27"/>
      <c r="B252" s="26"/>
      <c r="C252" s="26"/>
      <c r="D252" s="26"/>
      <c r="E252" s="26"/>
      <c r="F252" s="26"/>
      <c r="G252" s="26"/>
      <c r="H252" s="26"/>
      <c r="I252" s="26"/>
      <c r="J252" s="26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  <c r="FU252" s="28"/>
      <c r="FV252" s="28"/>
      <c r="FW252" s="28"/>
      <c r="FX252" s="28"/>
      <c r="FY252" s="28"/>
      <c r="FZ252" s="28"/>
      <c r="GA252" s="28"/>
      <c r="GB252" s="28"/>
      <c r="GC252" s="28"/>
      <c r="GD252" s="28"/>
      <c r="GE252" s="28"/>
      <c r="GF252" s="28"/>
      <c r="GG252" s="28"/>
      <c r="GH252" s="28"/>
      <c r="GI252" s="28"/>
      <c r="GJ252" s="28"/>
      <c r="GK252" s="28"/>
      <c r="GL252" s="28"/>
      <c r="GM252" s="28"/>
      <c r="GN252" s="28"/>
      <c r="GO252" s="28"/>
      <c r="GP252" s="28"/>
      <c r="GQ252" s="28"/>
      <c r="GR252" s="28"/>
      <c r="GS252" s="28"/>
      <c r="GT252" s="28"/>
      <c r="GU252" s="28"/>
      <c r="GV252" s="28"/>
      <c r="GW252" s="28"/>
      <c r="GX252" s="28"/>
      <c r="GY252" s="28"/>
      <c r="GZ252" s="28"/>
      <c r="HA252" s="28"/>
      <c r="HB252" s="28"/>
      <c r="HC252" s="28"/>
      <c r="HD252" s="28"/>
      <c r="HE252" s="28"/>
      <c r="HF252" s="28"/>
      <c r="HG252" s="28"/>
    </row>
    <row r="253" spans="1:215" x14ac:dyDescent="0.2">
      <c r="A253" s="27"/>
      <c r="B253" s="26"/>
      <c r="C253" s="26"/>
      <c r="D253" s="26"/>
      <c r="E253" s="26"/>
      <c r="F253" s="26"/>
      <c r="G253" s="26"/>
      <c r="H253" s="26"/>
      <c r="I253" s="26"/>
      <c r="J253" s="26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  <c r="FU253" s="28"/>
      <c r="FV253" s="28"/>
      <c r="FW253" s="28"/>
      <c r="FX253" s="28"/>
      <c r="FY253" s="28"/>
      <c r="FZ253" s="28"/>
      <c r="GA253" s="28"/>
      <c r="GB253" s="28"/>
      <c r="GC253" s="28"/>
      <c r="GD253" s="28"/>
      <c r="GE253" s="28"/>
      <c r="GF253" s="28"/>
      <c r="GG253" s="28"/>
      <c r="GH253" s="28"/>
      <c r="GI253" s="28"/>
      <c r="GJ253" s="28"/>
      <c r="GK253" s="28"/>
      <c r="GL253" s="28"/>
      <c r="GM253" s="28"/>
      <c r="GN253" s="28"/>
      <c r="GO253" s="28"/>
      <c r="GP253" s="28"/>
      <c r="GQ253" s="28"/>
      <c r="GR253" s="28"/>
      <c r="GS253" s="28"/>
      <c r="GT253" s="28"/>
      <c r="GU253" s="28"/>
      <c r="GV253" s="28"/>
      <c r="GW253" s="28"/>
      <c r="GX253" s="28"/>
      <c r="GY253" s="28"/>
      <c r="GZ253" s="28"/>
      <c r="HA253" s="28"/>
      <c r="HB253" s="28"/>
      <c r="HC253" s="28"/>
      <c r="HD253" s="28"/>
      <c r="HE253" s="28"/>
      <c r="HF253" s="28"/>
      <c r="HG253" s="28"/>
    </row>
    <row r="254" spans="1:215" x14ac:dyDescent="0.2">
      <c r="A254" s="27"/>
      <c r="B254" s="26"/>
      <c r="C254" s="26"/>
      <c r="D254" s="26"/>
      <c r="E254" s="26"/>
      <c r="F254" s="26"/>
      <c r="G254" s="26"/>
      <c r="H254" s="26"/>
      <c r="I254" s="26"/>
      <c r="J254" s="26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  <c r="FU254" s="28"/>
      <c r="FV254" s="28"/>
      <c r="FW254" s="28"/>
      <c r="FX254" s="28"/>
      <c r="FY254" s="28"/>
      <c r="FZ254" s="28"/>
      <c r="GA254" s="28"/>
      <c r="GB254" s="28"/>
      <c r="GC254" s="28"/>
      <c r="GD254" s="28"/>
      <c r="GE254" s="28"/>
      <c r="GF254" s="28"/>
      <c r="GG254" s="28"/>
      <c r="GH254" s="28"/>
      <c r="GI254" s="28"/>
      <c r="GJ254" s="28"/>
      <c r="GK254" s="28"/>
      <c r="GL254" s="28"/>
      <c r="GM254" s="28"/>
      <c r="GN254" s="28"/>
      <c r="GO254" s="28"/>
      <c r="GP254" s="28"/>
      <c r="GQ254" s="28"/>
      <c r="GR254" s="28"/>
      <c r="GS254" s="28"/>
      <c r="GT254" s="28"/>
      <c r="GU254" s="28"/>
      <c r="GV254" s="28"/>
      <c r="GW254" s="28"/>
      <c r="GX254" s="28"/>
      <c r="GY254" s="28"/>
      <c r="GZ254" s="28"/>
      <c r="HA254" s="28"/>
      <c r="HB254" s="28"/>
      <c r="HC254" s="28"/>
      <c r="HD254" s="28"/>
      <c r="HE254" s="28"/>
      <c r="HF254" s="28"/>
      <c r="HG254" s="28"/>
    </row>
    <row r="255" spans="1:215" x14ac:dyDescent="0.2">
      <c r="A255" s="27"/>
      <c r="B255" s="26"/>
      <c r="C255" s="26"/>
      <c r="D255" s="26"/>
      <c r="E255" s="26"/>
      <c r="F255" s="26"/>
      <c r="G255" s="26"/>
      <c r="H255" s="26"/>
      <c r="I255" s="26"/>
      <c r="J255" s="26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  <c r="FU255" s="28"/>
      <c r="FV255" s="28"/>
      <c r="FW255" s="28"/>
      <c r="FX255" s="28"/>
      <c r="FY255" s="28"/>
      <c r="FZ255" s="28"/>
      <c r="GA255" s="28"/>
      <c r="GB255" s="28"/>
      <c r="GC255" s="28"/>
      <c r="GD255" s="28"/>
      <c r="GE255" s="28"/>
      <c r="GF255" s="28"/>
      <c r="GG255" s="28"/>
      <c r="GH255" s="28"/>
      <c r="GI255" s="28"/>
      <c r="GJ255" s="28"/>
      <c r="GK255" s="28"/>
      <c r="GL255" s="28"/>
      <c r="GM255" s="28"/>
      <c r="GN255" s="28"/>
      <c r="GO255" s="28"/>
      <c r="GP255" s="28"/>
      <c r="GQ255" s="28"/>
      <c r="GR255" s="28"/>
      <c r="GS255" s="28"/>
      <c r="GT255" s="28"/>
      <c r="GU255" s="28"/>
      <c r="GV255" s="28"/>
      <c r="GW255" s="28"/>
      <c r="GX255" s="28"/>
      <c r="GY255" s="28"/>
      <c r="GZ255" s="28"/>
      <c r="HA255" s="28"/>
      <c r="HB255" s="28"/>
      <c r="HC255" s="28"/>
      <c r="HD255" s="28"/>
      <c r="HE255" s="28"/>
      <c r="HF255" s="28"/>
      <c r="HG255" s="28"/>
    </row>
    <row r="256" spans="1:215" x14ac:dyDescent="0.2">
      <c r="A256" s="27"/>
      <c r="B256" s="26"/>
      <c r="C256" s="26"/>
      <c r="D256" s="26"/>
      <c r="E256" s="26"/>
      <c r="F256" s="26"/>
      <c r="G256" s="26"/>
      <c r="H256" s="26"/>
      <c r="I256" s="26"/>
      <c r="J256" s="26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  <c r="FU256" s="28"/>
      <c r="FV256" s="28"/>
      <c r="FW256" s="28"/>
      <c r="FX256" s="28"/>
      <c r="FY256" s="28"/>
      <c r="FZ256" s="28"/>
      <c r="GA256" s="28"/>
      <c r="GB256" s="28"/>
      <c r="GC256" s="28"/>
      <c r="GD256" s="28"/>
      <c r="GE256" s="28"/>
      <c r="GF256" s="28"/>
      <c r="GG256" s="28"/>
      <c r="GH256" s="28"/>
      <c r="GI256" s="28"/>
      <c r="GJ256" s="28"/>
      <c r="GK256" s="28"/>
      <c r="GL256" s="28"/>
      <c r="GM256" s="28"/>
      <c r="GN256" s="28"/>
      <c r="GO256" s="28"/>
      <c r="GP256" s="28"/>
      <c r="GQ256" s="28"/>
      <c r="GR256" s="28"/>
      <c r="GS256" s="28"/>
      <c r="GT256" s="28"/>
      <c r="GU256" s="28"/>
      <c r="GV256" s="28"/>
      <c r="GW256" s="28"/>
      <c r="GX256" s="28"/>
      <c r="GY256" s="28"/>
      <c r="GZ256" s="28"/>
      <c r="HA256" s="28"/>
      <c r="HB256" s="28"/>
      <c r="HC256" s="28"/>
      <c r="HD256" s="28"/>
      <c r="HE256" s="28"/>
      <c r="HF256" s="28"/>
      <c r="HG256" s="28"/>
    </row>
    <row r="257" spans="1:215" x14ac:dyDescent="0.2">
      <c r="A257" s="27"/>
      <c r="B257" s="26"/>
      <c r="C257" s="26"/>
      <c r="D257" s="26"/>
      <c r="E257" s="26"/>
      <c r="F257" s="26"/>
      <c r="G257" s="26"/>
      <c r="H257" s="26"/>
      <c r="I257" s="26"/>
      <c r="J257" s="26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C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  <c r="FU257" s="28"/>
      <c r="FV257" s="28"/>
      <c r="FW257" s="28"/>
      <c r="FX257" s="28"/>
      <c r="FY257" s="28"/>
      <c r="FZ257" s="28"/>
      <c r="GA257" s="28"/>
      <c r="GB257" s="28"/>
      <c r="GC257" s="28"/>
      <c r="GD257" s="28"/>
      <c r="GE257" s="28"/>
      <c r="GF257" s="28"/>
      <c r="GG257" s="28"/>
      <c r="GH257" s="28"/>
      <c r="GI257" s="28"/>
      <c r="GJ257" s="28"/>
      <c r="GK257" s="28"/>
      <c r="GL257" s="28"/>
      <c r="GM257" s="28"/>
      <c r="GN257" s="28"/>
      <c r="GO257" s="28"/>
      <c r="GP257" s="28"/>
      <c r="GQ257" s="28"/>
      <c r="GR257" s="28"/>
      <c r="GS257" s="28"/>
      <c r="GT257" s="28"/>
      <c r="GU257" s="28"/>
      <c r="GV257" s="28"/>
      <c r="GW257" s="28"/>
      <c r="GX257" s="28"/>
      <c r="GY257" s="28"/>
      <c r="GZ257" s="28"/>
      <c r="HA257" s="28"/>
      <c r="HB257" s="28"/>
      <c r="HC257" s="28"/>
      <c r="HD257" s="28"/>
      <c r="HE257" s="28"/>
      <c r="HF257" s="28"/>
      <c r="HG257" s="28"/>
    </row>
    <row r="258" spans="1:215" x14ac:dyDescent="0.2">
      <c r="A258" s="27"/>
      <c r="B258" s="26"/>
      <c r="C258" s="26"/>
      <c r="D258" s="26"/>
      <c r="E258" s="26"/>
      <c r="F258" s="26"/>
      <c r="G258" s="26"/>
      <c r="H258" s="26"/>
      <c r="I258" s="26"/>
      <c r="J258" s="26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  <c r="FU258" s="28"/>
      <c r="FV258" s="28"/>
      <c r="FW258" s="28"/>
      <c r="FX258" s="28"/>
      <c r="FY258" s="28"/>
      <c r="FZ258" s="28"/>
      <c r="GA258" s="28"/>
      <c r="GB258" s="28"/>
      <c r="GC258" s="28"/>
      <c r="GD258" s="28"/>
      <c r="GE258" s="28"/>
      <c r="GF258" s="28"/>
      <c r="GG258" s="28"/>
      <c r="GH258" s="28"/>
      <c r="GI258" s="28"/>
      <c r="GJ258" s="28"/>
      <c r="GK258" s="28"/>
      <c r="GL258" s="28"/>
      <c r="GM258" s="28"/>
      <c r="GN258" s="28"/>
      <c r="GO258" s="28"/>
      <c r="GP258" s="28"/>
      <c r="GQ258" s="28"/>
      <c r="GR258" s="28"/>
      <c r="GS258" s="28"/>
      <c r="GT258" s="28"/>
      <c r="GU258" s="28"/>
      <c r="GV258" s="28"/>
      <c r="GW258" s="28"/>
      <c r="GX258" s="28"/>
      <c r="GY258" s="28"/>
      <c r="GZ258" s="28"/>
      <c r="HA258" s="28"/>
      <c r="HB258" s="28"/>
      <c r="HC258" s="28"/>
      <c r="HD258" s="28"/>
      <c r="HE258" s="28"/>
      <c r="HF258" s="28"/>
      <c r="HG258" s="28"/>
    </row>
    <row r="259" spans="1:215" x14ac:dyDescent="0.2">
      <c r="A259" s="27"/>
      <c r="B259" s="26"/>
      <c r="C259" s="26"/>
      <c r="D259" s="26"/>
      <c r="E259" s="26"/>
      <c r="F259" s="26"/>
      <c r="G259" s="26"/>
      <c r="H259" s="26"/>
      <c r="I259" s="26"/>
      <c r="J259" s="26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  <c r="FU259" s="28"/>
      <c r="FV259" s="28"/>
      <c r="FW259" s="28"/>
      <c r="FX259" s="28"/>
      <c r="FY259" s="28"/>
      <c r="FZ259" s="28"/>
      <c r="GA259" s="28"/>
      <c r="GB259" s="28"/>
      <c r="GC259" s="28"/>
      <c r="GD259" s="28"/>
      <c r="GE259" s="28"/>
      <c r="GF259" s="28"/>
      <c r="GG259" s="28"/>
      <c r="GH259" s="28"/>
      <c r="GI259" s="28"/>
      <c r="GJ259" s="28"/>
      <c r="GK259" s="28"/>
      <c r="GL259" s="28"/>
      <c r="GM259" s="28"/>
      <c r="GN259" s="28"/>
      <c r="GO259" s="28"/>
      <c r="GP259" s="28"/>
      <c r="GQ259" s="28"/>
      <c r="GR259" s="28"/>
      <c r="GS259" s="28"/>
      <c r="GT259" s="28"/>
      <c r="GU259" s="28"/>
      <c r="GV259" s="28"/>
      <c r="GW259" s="28"/>
      <c r="GX259" s="28"/>
      <c r="GY259" s="28"/>
      <c r="GZ259" s="28"/>
      <c r="HA259" s="28"/>
      <c r="HB259" s="28"/>
      <c r="HC259" s="28"/>
      <c r="HD259" s="28"/>
      <c r="HE259" s="28"/>
      <c r="HF259" s="28"/>
      <c r="HG259" s="28"/>
    </row>
    <row r="260" spans="1:215" x14ac:dyDescent="0.2">
      <c r="A260" s="27"/>
      <c r="B260" s="26"/>
      <c r="C260" s="26"/>
      <c r="D260" s="26"/>
      <c r="E260" s="26"/>
      <c r="F260" s="26"/>
      <c r="G260" s="26"/>
      <c r="H260" s="26"/>
      <c r="I260" s="26"/>
      <c r="J260" s="26"/>
    </row>
    <row r="261" spans="1:215" x14ac:dyDescent="0.2">
      <c r="A261" s="27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215" x14ac:dyDescent="0.2">
      <c r="A262" s="27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215" x14ac:dyDescent="0.2">
      <c r="A263" s="27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215" x14ac:dyDescent="0.2">
      <c r="A264" s="27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215" x14ac:dyDescent="0.2">
      <c r="A265" s="27"/>
      <c r="B265" s="26"/>
      <c r="C265" s="26"/>
      <c r="D265" s="26"/>
      <c r="E265" s="26"/>
      <c r="F265" s="26"/>
      <c r="G265" s="26"/>
      <c r="H265" s="26"/>
      <c r="I265" s="26"/>
      <c r="J265" s="26"/>
    </row>
    <row r="266" spans="1:215" x14ac:dyDescent="0.2">
      <c r="A266" s="27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215" x14ac:dyDescent="0.2">
      <c r="A267" s="27"/>
      <c r="B267" s="26"/>
      <c r="C267" s="26"/>
      <c r="D267" s="26"/>
      <c r="E267" s="26"/>
      <c r="F267" s="26"/>
      <c r="G267" s="26"/>
      <c r="H267" s="26"/>
      <c r="I267" s="26"/>
      <c r="J267" s="26"/>
    </row>
    <row r="268" spans="1:215" x14ac:dyDescent="0.2">
      <c r="A268" s="27"/>
      <c r="B268" s="26"/>
      <c r="C268" s="26"/>
      <c r="D268" s="26"/>
      <c r="E268" s="26"/>
      <c r="F268" s="26"/>
      <c r="G268" s="26"/>
      <c r="H268" s="26"/>
      <c r="I268" s="26"/>
      <c r="J268" s="26"/>
    </row>
    <row r="269" spans="1:215" x14ac:dyDescent="0.2">
      <c r="A269" s="27"/>
      <c r="B269" s="26"/>
      <c r="C269" s="26"/>
      <c r="D269" s="26"/>
      <c r="E269" s="26"/>
      <c r="F269" s="26"/>
      <c r="G269" s="26"/>
      <c r="H269" s="26"/>
      <c r="I269" s="26"/>
      <c r="J269" s="26"/>
    </row>
    <row r="270" spans="1:215" x14ac:dyDescent="0.2">
      <c r="A270" s="27"/>
      <c r="B270" s="26"/>
      <c r="C270" s="26"/>
      <c r="D270" s="26"/>
      <c r="E270" s="26"/>
      <c r="F270" s="26"/>
      <c r="G270" s="26"/>
      <c r="H270" s="26"/>
      <c r="I270" s="26"/>
      <c r="J270" s="26"/>
    </row>
    <row r="271" spans="1:215" x14ac:dyDescent="0.2">
      <c r="A271" s="27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215" x14ac:dyDescent="0.2">
      <c r="A272" s="27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 x14ac:dyDescent="0.2">
      <c r="A273" s="27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 x14ac:dyDescent="0.2">
      <c r="A274" s="27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 x14ac:dyDescent="0.2">
      <c r="A275" s="27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 x14ac:dyDescent="0.2">
      <c r="A276" s="27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 x14ac:dyDescent="0.2">
      <c r="A277" s="27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 x14ac:dyDescent="0.2">
      <c r="A278" s="27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 x14ac:dyDescent="0.2">
      <c r="A279" s="27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 x14ac:dyDescent="0.2">
      <c r="A280" s="27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 x14ac:dyDescent="0.2">
      <c r="A281" s="27"/>
      <c r="B281" s="26"/>
      <c r="C281" s="26"/>
      <c r="D281" s="26"/>
      <c r="E281" s="26"/>
      <c r="F281" s="26"/>
      <c r="G281" s="26"/>
      <c r="H281" s="26"/>
      <c r="I281" s="26"/>
      <c r="J281" s="26"/>
    </row>
    <row r="282" spans="1:10" x14ac:dyDescent="0.2">
      <c r="A282" s="27"/>
      <c r="B282" s="26"/>
      <c r="C282" s="26"/>
      <c r="D282" s="26"/>
      <c r="E282" s="26"/>
      <c r="F282" s="26"/>
      <c r="G282" s="26"/>
      <c r="H282" s="26"/>
      <c r="I282" s="26"/>
      <c r="J282" s="26"/>
    </row>
    <row r="283" spans="1:10" x14ac:dyDescent="0.2">
      <c r="A283" s="27"/>
      <c r="B283" s="26"/>
      <c r="C283" s="26"/>
      <c r="D283" s="26"/>
      <c r="E283" s="26"/>
      <c r="F283" s="26"/>
      <c r="G283" s="26"/>
      <c r="H283" s="26"/>
      <c r="I283" s="26"/>
      <c r="J283" s="26"/>
    </row>
    <row r="284" spans="1:10" x14ac:dyDescent="0.2">
      <c r="A284" s="27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 x14ac:dyDescent="0.2">
      <c r="A285" s="27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 x14ac:dyDescent="0.2">
      <c r="A286" s="27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 x14ac:dyDescent="0.2">
      <c r="A287" s="27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 x14ac:dyDescent="0.2">
      <c r="A288" s="27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 x14ac:dyDescent="0.2">
      <c r="A289" s="27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 x14ac:dyDescent="0.2">
      <c r="A290" s="27"/>
      <c r="B290" s="26"/>
      <c r="C290" s="26"/>
      <c r="D290" s="26"/>
      <c r="E290" s="26"/>
      <c r="F290" s="26"/>
      <c r="G290" s="26"/>
      <c r="H290" s="26"/>
      <c r="I290" s="26"/>
      <c r="J290" s="26"/>
    </row>
    <row r="291" spans="1:10" x14ac:dyDescent="0.2">
      <c r="A291" s="27"/>
      <c r="B291" s="26"/>
      <c r="C291" s="26"/>
      <c r="D291" s="26"/>
      <c r="E291" s="26"/>
      <c r="F291" s="26"/>
      <c r="G291" s="26"/>
      <c r="H291" s="26"/>
      <c r="I291" s="26"/>
      <c r="J291" s="26"/>
    </row>
    <row r="292" spans="1:10" x14ac:dyDescent="0.2">
      <c r="A292" s="27"/>
      <c r="B292" s="26"/>
      <c r="C292" s="26"/>
      <c r="D292" s="26"/>
      <c r="E292" s="26"/>
      <c r="F292" s="26"/>
      <c r="G292" s="26"/>
      <c r="H292" s="26"/>
      <c r="I292" s="26"/>
      <c r="J292" s="26"/>
    </row>
    <row r="293" spans="1:10" x14ac:dyDescent="0.2">
      <c r="A293" s="27"/>
      <c r="B293" s="26"/>
      <c r="C293" s="26"/>
      <c r="D293" s="26"/>
      <c r="E293" s="26"/>
      <c r="F293" s="26"/>
      <c r="G293" s="26"/>
      <c r="H293" s="26"/>
      <c r="I293" s="26"/>
      <c r="J293" s="26"/>
    </row>
    <row r="294" spans="1:10" x14ac:dyDescent="0.2">
      <c r="A294" s="27"/>
      <c r="B294" s="26"/>
      <c r="C294" s="26"/>
      <c r="D294" s="26"/>
      <c r="E294" s="26"/>
      <c r="F294" s="26"/>
      <c r="G294" s="26"/>
      <c r="H294" s="26"/>
      <c r="I294" s="26"/>
      <c r="J294" s="26"/>
    </row>
    <row r="295" spans="1:10" x14ac:dyDescent="0.2">
      <c r="A295" s="27"/>
      <c r="B295" s="26"/>
      <c r="C295" s="26"/>
      <c r="D295" s="26"/>
      <c r="E295" s="26"/>
      <c r="F295" s="26"/>
      <c r="G295" s="26"/>
      <c r="H295" s="26"/>
      <c r="I295" s="26"/>
      <c r="J295" s="26"/>
    </row>
    <row r="296" spans="1:10" x14ac:dyDescent="0.2">
      <c r="A296" s="27"/>
      <c r="B296" s="26"/>
      <c r="C296" s="26"/>
      <c r="D296" s="26"/>
      <c r="E296" s="26"/>
      <c r="F296" s="26"/>
      <c r="G296" s="26"/>
      <c r="H296" s="26"/>
      <c r="I296" s="26"/>
      <c r="J296" s="26"/>
    </row>
    <row r="297" spans="1:10" x14ac:dyDescent="0.2">
      <c r="A297" s="27"/>
      <c r="B297" s="26"/>
      <c r="C297" s="26"/>
      <c r="D297" s="26"/>
      <c r="E297" s="26"/>
      <c r="F297" s="26"/>
      <c r="G297" s="26"/>
      <c r="H297" s="26"/>
      <c r="I297" s="26"/>
      <c r="J297" s="26"/>
    </row>
    <row r="298" spans="1:10" x14ac:dyDescent="0.2">
      <c r="A298" s="27"/>
      <c r="B298" s="26"/>
      <c r="C298" s="26"/>
      <c r="D298" s="26"/>
      <c r="E298" s="26"/>
      <c r="F298" s="26"/>
      <c r="G298" s="26"/>
      <c r="H298" s="26"/>
      <c r="I298" s="26"/>
      <c r="J298" s="26"/>
    </row>
    <row r="299" spans="1:10" x14ac:dyDescent="0.2">
      <c r="A299" s="27"/>
      <c r="B299" s="26"/>
      <c r="C299" s="26"/>
      <c r="D299" s="26"/>
      <c r="E299" s="26"/>
      <c r="F299" s="26"/>
      <c r="G299" s="26"/>
      <c r="H299" s="26"/>
      <c r="I299" s="26"/>
      <c r="J299" s="26"/>
    </row>
    <row r="300" spans="1:10" x14ac:dyDescent="0.2">
      <c r="A300" s="27"/>
      <c r="B300" s="26"/>
      <c r="C300" s="26"/>
      <c r="D300" s="26"/>
      <c r="E300" s="26"/>
      <c r="F300" s="26"/>
      <c r="G300" s="26"/>
      <c r="H300" s="26"/>
      <c r="I300" s="26"/>
      <c r="J300" s="26"/>
    </row>
    <row r="301" spans="1:10" x14ac:dyDescent="0.2">
      <c r="A301" s="27"/>
      <c r="B301" s="26"/>
      <c r="C301" s="26"/>
      <c r="D301" s="26"/>
      <c r="E301" s="26"/>
      <c r="F301" s="26"/>
      <c r="G301" s="26"/>
      <c r="H301" s="26"/>
      <c r="I301" s="26"/>
      <c r="J301" s="26"/>
    </row>
    <row r="302" spans="1:10" x14ac:dyDescent="0.2">
      <c r="A302" s="27"/>
      <c r="B302" s="26"/>
      <c r="C302" s="26"/>
      <c r="D302" s="26"/>
      <c r="E302" s="26"/>
      <c r="F302" s="26"/>
      <c r="G302" s="26"/>
      <c r="H302" s="26"/>
      <c r="I302" s="26"/>
      <c r="J302" s="26"/>
    </row>
    <row r="303" spans="1:10" x14ac:dyDescent="0.2">
      <c r="A303" s="27"/>
      <c r="B303" s="26"/>
      <c r="C303" s="26"/>
      <c r="D303" s="26"/>
      <c r="E303" s="26"/>
      <c r="F303" s="26"/>
      <c r="G303" s="26"/>
      <c r="H303" s="26"/>
      <c r="I303" s="26"/>
      <c r="J303" s="26"/>
    </row>
    <row r="304" spans="1:10" x14ac:dyDescent="0.2">
      <c r="A304" s="27"/>
      <c r="B304" s="26"/>
      <c r="C304" s="26"/>
      <c r="D304" s="26"/>
      <c r="E304" s="26"/>
      <c r="F304" s="26"/>
      <c r="G304" s="26"/>
      <c r="H304" s="26"/>
      <c r="I304" s="26"/>
      <c r="J304" s="26"/>
    </row>
    <row r="305" spans="1:10" x14ac:dyDescent="0.2">
      <c r="A305" s="27"/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1:10" x14ac:dyDescent="0.2">
      <c r="A306" s="27"/>
      <c r="B306" s="26"/>
      <c r="C306" s="26"/>
      <c r="D306" s="26"/>
      <c r="E306" s="26"/>
      <c r="F306" s="26"/>
      <c r="G306" s="26"/>
      <c r="H306" s="26"/>
      <c r="I306" s="26"/>
      <c r="J306" s="26"/>
    </row>
    <row r="307" spans="1:10" x14ac:dyDescent="0.2">
      <c r="A307" s="27"/>
      <c r="B307" s="26"/>
      <c r="C307" s="26"/>
      <c r="D307" s="26"/>
      <c r="E307" s="26"/>
      <c r="F307" s="26"/>
      <c r="G307" s="26"/>
      <c r="H307" s="26"/>
      <c r="I307" s="26"/>
      <c r="J307" s="26"/>
    </row>
    <row r="308" spans="1:10" x14ac:dyDescent="0.2">
      <c r="A308" s="27"/>
      <c r="B308" s="26"/>
      <c r="C308" s="26"/>
      <c r="D308" s="26"/>
      <c r="E308" s="26"/>
      <c r="F308" s="26"/>
      <c r="G308" s="26"/>
      <c r="H308" s="26"/>
      <c r="I308" s="26"/>
      <c r="J308" s="26"/>
    </row>
    <row r="309" spans="1:10" x14ac:dyDescent="0.2">
      <c r="A309" s="27"/>
      <c r="B309" s="26"/>
      <c r="C309" s="26"/>
      <c r="D309" s="26"/>
      <c r="E309" s="26"/>
      <c r="F309" s="26"/>
      <c r="G309" s="26"/>
      <c r="H309" s="26"/>
      <c r="I309" s="26"/>
      <c r="J309" s="26"/>
    </row>
    <row r="310" spans="1:10" x14ac:dyDescent="0.2">
      <c r="A310" s="27"/>
      <c r="B310" s="26"/>
      <c r="C310" s="26"/>
      <c r="D310" s="26"/>
      <c r="E310" s="26"/>
      <c r="F310" s="26"/>
      <c r="G310" s="26"/>
      <c r="H310" s="26"/>
      <c r="I310" s="26"/>
      <c r="J310" s="26"/>
    </row>
    <row r="311" spans="1:10" x14ac:dyDescent="0.2">
      <c r="A311" s="27"/>
      <c r="B311" s="26"/>
      <c r="C311" s="26"/>
      <c r="D311" s="26"/>
      <c r="E311" s="26"/>
      <c r="F311" s="26"/>
      <c r="G311" s="26"/>
      <c r="H311" s="26"/>
      <c r="I311" s="26"/>
      <c r="J311" s="26"/>
    </row>
    <row r="312" spans="1:10" x14ac:dyDescent="0.2">
      <c r="A312" s="27"/>
      <c r="B312" s="26"/>
      <c r="C312" s="26"/>
      <c r="D312" s="26"/>
      <c r="E312" s="26"/>
      <c r="F312" s="26"/>
      <c r="G312" s="26"/>
      <c r="H312" s="26"/>
      <c r="I312" s="26"/>
      <c r="J312" s="26"/>
    </row>
    <row r="313" spans="1:10" x14ac:dyDescent="0.2">
      <c r="A313" s="27"/>
      <c r="B313" s="26"/>
      <c r="C313" s="26"/>
      <c r="D313" s="26"/>
      <c r="E313" s="26"/>
      <c r="F313" s="26"/>
      <c r="G313" s="26"/>
      <c r="H313" s="26"/>
      <c r="I313" s="26"/>
      <c r="J313" s="26"/>
    </row>
    <row r="314" spans="1:10" x14ac:dyDescent="0.2">
      <c r="A314" s="27"/>
      <c r="B314" s="26"/>
      <c r="C314" s="26"/>
      <c r="D314" s="26"/>
      <c r="E314" s="26"/>
      <c r="F314" s="26"/>
      <c r="G314" s="26"/>
      <c r="H314" s="26"/>
      <c r="I314" s="26"/>
      <c r="J314" s="26"/>
    </row>
    <row r="315" spans="1:10" x14ac:dyDescent="0.2">
      <c r="A315" s="27"/>
      <c r="B315" s="26"/>
      <c r="C315" s="26"/>
      <c r="D315" s="26"/>
      <c r="E315" s="26"/>
      <c r="F315" s="26"/>
      <c r="G315" s="26"/>
      <c r="H315" s="26"/>
      <c r="I315" s="26"/>
      <c r="J315" s="26"/>
    </row>
    <row r="316" spans="1:10" x14ac:dyDescent="0.2">
      <c r="A316" s="27"/>
      <c r="B316" s="26"/>
      <c r="C316" s="26"/>
      <c r="D316" s="26"/>
      <c r="E316" s="26"/>
      <c r="F316" s="26"/>
      <c r="G316" s="26"/>
      <c r="H316" s="26"/>
      <c r="I316" s="26"/>
      <c r="J316" s="26"/>
    </row>
    <row r="317" spans="1:10" x14ac:dyDescent="0.2">
      <c r="A317" s="27"/>
      <c r="B317" s="26"/>
      <c r="C317" s="26"/>
      <c r="D317" s="26"/>
      <c r="E317" s="26"/>
      <c r="F317" s="26"/>
      <c r="G317" s="26"/>
      <c r="H317" s="26"/>
      <c r="I317" s="26"/>
      <c r="J317" s="26"/>
    </row>
    <row r="318" spans="1:10" x14ac:dyDescent="0.2">
      <c r="A318" s="27"/>
      <c r="B318" s="26"/>
      <c r="C318" s="26"/>
      <c r="D318" s="26"/>
      <c r="E318" s="26"/>
      <c r="F318" s="26"/>
      <c r="G318" s="26"/>
      <c r="H318" s="26"/>
      <c r="I318" s="26"/>
      <c r="J318" s="26"/>
    </row>
    <row r="319" spans="1:10" x14ac:dyDescent="0.2">
      <c r="A319" s="27"/>
      <c r="B319" s="26"/>
      <c r="C319" s="26"/>
      <c r="D319" s="26"/>
      <c r="E319" s="26"/>
      <c r="F319" s="26"/>
      <c r="G319" s="26"/>
      <c r="H319" s="26"/>
      <c r="I319" s="26"/>
      <c r="J319" s="26"/>
    </row>
    <row r="320" spans="1:10" x14ac:dyDescent="0.2">
      <c r="A320" s="27"/>
      <c r="B320" s="26"/>
      <c r="C320" s="26"/>
      <c r="D320" s="26"/>
      <c r="E320" s="26"/>
      <c r="F320" s="26"/>
      <c r="G320" s="26"/>
      <c r="H320" s="26"/>
      <c r="I320" s="26"/>
      <c r="J320" s="26"/>
    </row>
    <row r="321" spans="1:10" x14ac:dyDescent="0.2">
      <c r="A321" s="27"/>
      <c r="B321" s="26"/>
      <c r="C321" s="26"/>
      <c r="D321" s="26"/>
      <c r="E321" s="26"/>
      <c r="F321" s="26"/>
      <c r="G321" s="26"/>
      <c r="H321" s="26"/>
      <c r="I321" s="26"/>
      <c r="J321" s="26"/>
    </row>
    <row r="322" spans="1:10" x14ac:dyDescent="0.2">
      <c r="A322" s="27"/>
      <c r="B322" s="26"/>
      <c r="C322" s="26"/>
      <c r="D322" s="26"/>
      <c r="E322" s="26"/>
      <c r="F322" s="26"/>
      <c r="G322" s="26"/>
      <c r="H322" s="26"/>
      <c r="I322" s="26"/>
      <c r="J322" s="26"/>
    </row>
    <row r="323" spans="1:10" x14ac:dyDescent="0.2">
      <c r="A323" s="27"/>
      <c r="B323" s="26"/>
      <c r="C323" s="26"/>
      <c r="D323" s="26"/>
      <c r="E323" s="26"/>
      <c r="F323" s="26"/>
      <c r="G323" s="26"/>
      <c r="H323" s="26"/>
      <c r="I323" s="26"/>
      <c r="J323" s="26"/>
    </row>
    <row r="324" spans="1:10" x14ac:dyDescent="0.2">
      <c r="A324" s="27"/>
      <c r="B324" s="26"/>
      <c r="C324" s="26"/>
      <c r="D324" s="26"/>
      <c r="E324" s="26"/>
      <c r="F324" s="26"/>
      <c r="G324" s="26"/>
      <c r="H324" s="26"/>
      <c r="I324" s="26"/>
      <c r="J324" s="26"/>
    </row>
    <row r="325" spans="1:10" x14ac:dyDescent="0.2">
      <c r="A325" s="27"/>
      <c r="B325" s="26"/>
      <c r="C325" s="26"/>
      <c r="D325" s="26"/>
      <c r="E325" s="26"/>
      <c r="F325" s="26"/>
      <c r="G325" s="26"/>
      <c r="H325" s="26"/>
      <c r="I325" s="26"/>
      <c r="J325" s="26"/>
    </row>
    <row r="326" spans="1:10" x14ac:dyDescent="0.2">
      <c r="A326" s="27"/>
      <c r="B326" s="26"/>
      <c r="C326" s="26"/>
      <c r="D326" s="26"/>
      <c r="E326" s="26"/>
      <c r="F326" s="26"/>
      <c r="G326" s="26"/>
      <c r="H326" s="26"/>
      <c r="I326" s="26"/>
      <c r="J326" s="26"/>
    </row>
    <row r="327" spans="1:10" x14ac:dyDescent="0.2">
      <c r="A327" s="27"/>
      <c r="B327" s="26"/>
      <c r="C327" s="26"/>
      <c r="D327" s="26"/>
      <c r="E327" s="26"/>
      <c r="F327" s="26"/>
      <c r="G327" s="26"/>
      <c r="H327" s="26"/>
      <c r="I327" s="26"/>
      <c r="J327" s="26"/>
    </row>
    <row r="328" spans="1:10" x14ac:dyDescent="0.2">
      <c r="A328" s="27"/>
      <c r="B328" s="26"/>
      <c r="C328" s="26"/>
      <c r="D328" s="26"/>
      <c r="E328" s="26"/>
      <c r="F328" s="26"/>
      <c r="G328" s="26"/>
      <c r="H328" s="26"/>
      <c r="I328" s="26"/>
      <c r="J328" s="26"/>
    </row>
    <row r="329" spans="1:10" x14ac:dyDescent="0.2">
      <c r="A329" s="27"/>
      <c r="B329" s="26"/>
      <c r="C329" s="26"/>
      <c r="D329" s="26"/>
      <c r="E329" s="26"/>
      <c r="F329" s="26"/>
      <c r="G329" s="26"/>
      <c r="H329" s="26"/>
      <c r="I329" s="26"/>
      <c r="J329" s="26"/>
    </row>
    <row r="330" spans="1:10" x14ac:dyDescent="0.2">
      <c r="A330" s="27"/>
      <c r="B330" s="26"/>
      <c r="C330" s="26"/>
      <c r="D330" s="26"/>
      <c r="E330" s="26"/>
      <c r="F330" s="26"/>
      <c r="G330" s="26"/>
      <c r="H330" s="26"/>
      <c r="I330" s="26"/>
      <c r="J330" s="26"/>
    </row>
    <row r="331" spans="1:10" x14ac:dyDescent="0.2">
      <c r="A331" s="27"/>
      <c r="B331" s="26"/>
      <c r="C331" s="26"/>
      <c r="D331" s="26"/>
      <c r="E331" s="26"/>
      <c r="F331" s="26"/>
      <c r="G331" s="26"/>
      <c r="H331" s="26"/>
      <c r="I331" s="26"/>
      <c r="J331" s="26"/>
    </row>
    <row r="332" spans="1:10" x14ac:dyDescent="0.2">
      <c r="A332" s="27"/>
      <c r="B332" s="26"/>
      <c r="C332" s="26"/>
      <c r="D332" s="26"/>
      <c r="E332" s="26"/>
      <c r="F332" s="26"/>
      <c r="G332" s="26"/>
      <c r="H332" s="26"/>
      <c r="I332" s="26"/>
      <c r="J332" s="26"/>
    </row>
    <row r="333" spans="1:10" x14ac:dyDescent="0.2">
      <c r="A333" s="27"/>
      <c r="B333" s="26"/>
      <c r="C333" s="26"/>
      <c r="D333" s="26"/>
      <c r="E333" s="26"/>
      <c r="F333" s="26"/>
      <c r="G333" s="26"/>
      <c r="H333" s="26"/>
      <c r="I333" s="26"/>
      <c r="J333" s="26"/>
    </row>
    <row r="334" spans="1:10" x14ac:dyDescent="0.2">
      <c r="A334" s="27"/>
      <c r="B334" s="26"/>
      <c r="C334" s="26"/>
      <c r="D334" s="26"/>
      <c r="E334" s="26"/>
      <c r="F334" s="26"/>
      <c r="G334" s="26"/>
      <c r="H334" s="26"/>
      <c r="I334" s="26"/>
      <c r="J334" s="26"/>
    </row>
    <row r="335" spans="1:10" x14ac:dyDescent="0.2">
      <c r="A335" s="27"/>
      <c r="B335" s="26"/>
      <c r="C335" s="26"/>
      <c r="D335" s="26"/>
      <c r="E335" s="26"/>
      <c r="F335" s="26"/>
      <c r="G335" s="26"/>
      <c r="H335" s="26"/>
      <c r="I335" s="26"/>
      <c r="J335" s="26"/>
    </row>
    <row r="336" spans="1:10" x14ac:dyDescent="0.2">
      <c r="A336" s="27"/>
      <c r="B336" s="26"/>
      <c r="C336" s="26"/>
      <c r="D336" s="26"/>
      <c r="E336" s="26"/>
      <c r="F336" s="26"/>
      <c r="G336" s="26"/>
      <c r="H336" s="26"/>
      <c r="I336" s="26"/>
      <c r="J336" s="26"/>
    </row>
    <row r="337" spans="1:10" x14ac:dyDescent="0.2">
      <c r="A337" s="27"/>
      <c r="B337" s="26"/>
      <c r="C337" s="26"/>
      <c r="D337" s="26"/>
      <c r="E337" s="26"/>
      <c r="F337" s="26"/>
      <c r="G337" s="26"/>
      <c r="H337" s="26"/>
      <c r="I337" s="26"/>
      <c r="J337" s="26"/>
    </row>
    <row r="338" spans="1:10" x14ac:dyDescent="0.2">
      <c r="A338" s="27"/>
      <c r="B338" s="26"/>
      <c r="C338" s="26"/>
      <c r="D338" s="26"/>
      <c r="E338" s="26"/>
      <c r="F338" s="26"/>
      <c r="G338" s="26"/>
      <c r="H338" s="26"/>
      <c r="I338" s="26"/>
      <c r="J338" s="26"/>
    </row>
    <row r="339" spans="1:10" x14ac:dyDescent="0.2">
      <c r="A339" s="27"/>
      <c r="B339" s="26"/>
      <c r="C339" s="26"/>
      <c r="D339" s="26"/>
      <c r="E339" s="26"/>
      <c r="F339" s="26"/>
      <c r="G339" s="26"/>
      <c r="H339" s="26"/>
      <c r="I339" s="26"/>
      <c r="J339" s="26"/>
    </row>
    <row r="340" spans="1:10" x14ac:dyDescent="0.2">
      <c r="A340" s="27"/>
      <c r="B340" s="26"/>
      <c r="C340" s="26"/>
      <c r="D340" s="26"/>
      <c r="E340" s="26"/>
      <c r="F340" s="26"/>
      <c r="G340" s="26"/>
      <c r="H340" s="26"/>
      <c r="I340" s="26"/>
      <c r="J340" s="26"/>
    </row>
    <row r="341" spans="1:10" x14ac:dyDescent="0.2">
      <c r="A341" s="27"/>
      <c r="B341" s="26"/>
      <c r="C341" s="26"/>
      <c r="D341" s="26"/>
      <c r="E341" s="26"/>
      <c r="F341" s="26"/>
      <c r="G341" s="26"/>
      <c r="H341" s="26"/>
      <c r="I341" s="26"/>
      <c r="J341" s="26"/>
    </row>
    <row r="1209" ht="17.100000000000001" customHeight="1" x14ac:dyDescent="0.2"/>
  </sheetData>
  <sheetProtection selectLockedCells="1" selectUnlockedCells="1"/>
  <mergeCells count="7">
    <mergeCell ref="A7:H8"/>
    <mergeCell ref="D4:H4"/>
    <mergeCell ref="D5:H5"/>
    <mergeCell ref="D1:H1"/>
    <mergeCell ref="D2:H2"/>
    <mergeCell ref="C3:H3"/>
    <mergeCell ref="A6:H6"/>
  </mergeCells>
  <phoneticPr fontId="17" type="noConversion"/>
  <pageMargins left="0.39370078740157483" right="0" top="0.15748031496062992" bottom="0.35433070866141736" header="0.51181102362204722" footer="0.51181102362204722"/>
  <pageSetup paperSize="9" scale="64" firstPageNumber="0" fitToHeight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пр10(2014)</vt:lpstr>
      <vt:lpstr>'пр10(2014)'!Область_печати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2023-12-21T06:38:21Z</cp:lastPrinted>
  <dcterms:created xsi:type="dcterms:W3CDTF">2014-10-22T06:34:30Z</dcterms:created>
  <dcterms:modified xsi:type="dcterms:W3CDTF">2025-11-07T18:07:46Z</dcterms:modified>
</cp:coreProperties>
</file>