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540" activeTab="1"/>
  </bookViews>
  <sheets>
    <sheet name="1 кв. 2015г." sheetId="1" r:id="rId1"/>
    <sheet name="1 полуг.2015г" sheetId="2" r:id="rId2"/>
    <sheet name="9 м-ев 2015г." sheetId="3" r:id="rId3"/>
    <sheet name="год 2015г. " sheetId="4" r:id="rId4"/>
    <sheet name="Лист1" sheetId="5" r:id="rId5"/>
  </sheets>
  <definedNames>
    <definedName name="_xlnm.Print_Area" localSheetId="0">'1 кв. 2015г.'!$A$1:$E$72</definedName>
    <definedName name="_xlnm.Print_Area" localSheetId="1">'1 полуг.2015г'!$A$1:$E$76</definedName>
    <definedName name="_xlnm.Print_Area" localSheetId="2">'9 м-ев 2015г.'!$A$1:$E$76</definedName>
    <definedName name="_xlnm.Print_Area" localSheetId="3">'год 2015г. '!$A$1:$E$75</definedName>
  </definedNames>
  <calcPr fullCalcOnLoad="1"/>
</workbook>
</file>

<file path=xl/sharedStrings.xml><?xml version="1.0" encoding="utf-8"?>
<sst xmlns="http://schemas.openxmlformats.org/spreadsheetml/2006/main" count="502" uniqueCount="168">
  <si>
    <t>ДОХОДЫ</t>
  </si>
  <si>
    <t>Налог на имущество физических лиц, взимаемый по ставкам, применяемым к объектам налогооблажения, расположенных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</si>
  <si>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</si>
  <si>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</si>
  <si>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</si>
  <si>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 первичного воинского учета на территориях, где отсутствуют военные комисариаты</t>
  </si>
  <si>
    <t>000  2 00 00000 00 0000 000.</t>
  </si>
  <si>
    <t>000  1 00 00000 00 0000  000.</t>
  </si>
  <si>
    <t>Наименование показателя</t>
  </si>
  <si>
    <t>Код дохода по классификации доходов</t>
  </si>
  <si>
    <t xml:space="preserve">НАЛОГИ НА ПРИБЫЛЬ, ДОХОДЫ </t>
  </si>
  <si>
    <t>000  1 01 00000 00 0000  000.</t>
  </si>
  <si>
    <t>000  1 01 02000 01 0000  110</t>
  </si>
  <si>
    <t>000  1 01 02010 01 0000  110</t>
  </si>
  <si>
    <t>000  1 01 02020 01 0000  110</t>
  </si>
  <si>
    <t>000  1 06 00000 00 0000  000</t>
  </si>
  <si>
    <t>000  1 06 01000 10 0000  110</t>
  </si>
  <si>
    <t>000  1 06 01030 10 0000  110.</t>
  </si>
  <si>
    <t>НАЛОГИ НА ИМУЩЕСТВО</t>
  </si>
  <si>
    <t>000  1 08 00000 00 0000 000</t>
  </si>
  <si>
    <t>ГОСУДАРСТВЕННАЯ ПОШЛИНА, СБОРЫ</t>
  </si>
  <si>
    <t>000  1 08 04000 01 0000 110</t>
  </si>
  <si>
    <t>000  1 08 04020 01 0000 110.</t>
  </si>
  <si>
    <t>ДОХОДЫ ОТ ИСПОЛЬЗОВАНИЯ ИМУЩЕСТВА, НАХОДЯЩЕГОСЯ В  ГОСУДАРСТВЕННОЙ И МУНИЦИПАЛЬНОЙ СОБСТВЕННОСТИ</t>
  </si>
  <si>
    <t>000  1 11 00000 00 0000 000</t>
  </si>
  <si>
    <t>000  1 11 05000 00 0000  120</t>
  </si>
  <si>
    <t>000  1 11 09000 00 0000 120</t>
  </si>
  <si>
    <t>000  1 11 09045 10 0000  120.</t>
  </si>
  <si>
    <t>БЕЗВОЗМЕЗДНЫЕ ПОСТУПЛЕНИЯ</t>
  </si>
  <si>
    <t>000 2 02 00000 00 0000 000</t>
  </si>
  <si>
    <t>000 2 02 03000 00 0000 151</t>
  </si>
  <si>
    <t>000  2 02 03015 10 0000  151.</t>
  </si>
  <si>
    <t>ВСЕГО ДОХОДОВ</t>
  </si>
  <si>
    <t xml:space="preserve">П О К А З А Т Е Л И </t>
  </si>
  <si>
    <t>по доходам по кодам классификации доходов бюджетов</t>
  </si>
  <si>
    <t xml:space="preserve">Налог на доходы физических лиц </t>
  </si>
  <si>
    <t>(тысяч рублей)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</si>
  <si>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</si>
  <si>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</si>
  <si>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Земельный налог</t>
  </si>
  <si>
    <t>000  1 06 06000 00 0000 110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</si>
  <si>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</si>
  <si>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 в том числе казенных)</t>
  </si>
  <si>
    <t>000  1 14 06000 00 0000 430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</si>
  <si>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</si>
  <si>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Субвенции бюджетам субъектов Российской Федерации и муниципальных образований</t>
  </si>
  <si>
    <t>000  1 14 00000 00 0000 000</t>
  </si>
  <si>
    <t>ДОХОДЫ ОТ ПРОДАЖИ МАТЕРИАЛЬНЫХ И НЕМАТЕРИАЛЬНЫХ АКТИВОВ</t>
  </si>
  <si>
    <t>000  1 09  00000 00 0000 000</t>
  </si>
  <si>
    <t>000  1 09  04000 00 0000 000</t>
  </si>
  <si>
    <t>000  1 09  04050 10 0000 110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</si>
  <si>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</si>
  <si>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</si>
  <si>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</si>
  <si>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Транспортный налог с организаций</t>
  </si>
  <si>
    <t>Транспортный налог с физических лиц</t>
  </si>
  <si>
    <t>ПРОЧИЕ НЕНАЛОГОВЫЕ ДОХОДЫ</t>
  </si>
  <si>
    <t>Транспортный налог</t>
  </si>
  <si>
    <t>000   1 06 04000 02 0000  110.</t>
  </si>
  <si>
    <t>Прочие неналоговые доходы</t>
  </si>
  <si>
    <t>Прочие неналоговые доходы бюджетов роселений</t>
  </si>
  <si>
    <t>000 1 17 00000 00 0000 000</t>
  </si>
  <si>
    <t>000 1 17 05000 00 0000 180</t>
  </si>
  <si>
    <t>000 1 17 05050 10 0000 180</t>
  </si>
  <si>
    <t>Прочие безвозмездные поступления</t>
  </si>
  <si>
    <t>000 2 07 00000 00 0000 180</t>
  </si>
  <si>
    <t>000 2 07 05000 10 0000 180</t>
  </si>
  <si>
    <t>Прочие безвозмездные поступления  в бюджеты поселений</t>
  </si>
  <si>
    <t>000  1 01 02040 01 0000  110</t>
  </si>
  <si>
    <t>Утвержденные бюджетные назначения</t>
  </si>
  <si>
    <t>Налог на доходы физических лицс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227,227.1,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</si>
  <si>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занимающихсячастной практикойв соответствии со статьей 227 Налогового кодекса РФ</t>
  </si>
  <si>
    <t>182  1 01 02030 01 0000  110.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</si>
  <si>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</si>
  <si>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РФ</t>
  </si>
  <si>
    <t xml:space="preserve"> 000   1 06 04012 02 0000  110.</t>
  </si>
  <si>
    <t xml:space="preserve"> 000   1 06 04011 02 0000  110.</t>
  </si>
  <si>
    <t>000  1 11 05013 10 0000  120.</t>
  </si>
  <si>
    <t>000  1 14 06013 10 0000 430.</t>
  </si>
  <si>
    <t>Процент исполнения годового плана</t>
  </si>
  <si>
    <t>000  1 05 03020 01 0000  110</t>
  </si>
  <si>
    <t>000 2 02 02000 00 0000 151</t>
  </si>
  <si>
    <t>000 2 02 02999 10 0000 151</t>
  </si>
  <si>
    <t>Прочие субсидии бюджетам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</si>
  <si>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</si>
  <si>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</si>
  <si>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</si>
  <si>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Утвержденные бюджетные назначения </t>
  </si>
  <si>
    <t>Единый сельхозяйственный налог (за налоговые периоды, истекшие до 1 января 2011г)</t>
  </si>
  <si>
    <t xml:space="preserve">Доходы получаемые в виде 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</si>
  <si>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</si>
  <si>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</si>
  <si>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</si>
  <si>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Прочие неналоговые доходы бюджетов поселений</t>
  </si>
  <si>
    <t>Субсидии бюджетам бюджетной системы  Российской Федерации  (межбюджетные субсидии)</t>
  </si>
  <si>
    <t>Единый сельхозяйственный налог (за налоговые периоды, истекшие до 1 января 2011г.)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</si>
  <si>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</si>
  <si>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 227 НК РФ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</si>
  <si>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 227.1 НК РФ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</si>
  <si>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сост.227 НК РФ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</si>
  <si>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ст227.1 НК РФ </t>
  </si>
  <si>
    <t>000 2 19 05000 10 0000 151</t>
  </si>
  <si>
    <t>000  2 02 03024 10 0000  151.</t>
  </si>
  <si>
    <t>Субвенция бюджетам поселений на выполнение передаваемых полномочий субъекта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</si>
  <si>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</si>
  <si>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Субвенция бюджетам поселений на выполнение передаваемых полномочий субъектов Российской Федерации</t>
  </si>
  <si>
    <t>000 2 02 02077 10 0000 151</t>
  </si>
  <si>
    <t>Субсидии бюджетам поселений на софинансирование капитальных вложений в объекты муниципальной собственности</t>
  </si>
  <si>
    <t>000 1 03 02230 01 0000 110</t>
  </si>
  <si>
    <t>000 1 03 00000 00 0000 000</t>
  </si>
  <si>
    <t>000 1 03 02000 00 0000 000</t>
  </si>
  <si>
    <t>000 1 03 02240 01 0000 110</t>
  </si>
  <si>
    <t>000 1 03 02250 01 0000 110</t>
  </si>
  <si>
    <t>000 1 03 02260 01 0000 110</t>
  </si>
  <si>
    <t>НАЛОГИ НА ТОВАРЫ (РАБОТЫ, УСЛУГИ)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</si>
  <si>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</si>
  <si>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</si>
  <si>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</si>
  <si>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</si>
  <si>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Акцизы по подакцизным товарам (продукции), производимым на территории Российской Федерации</t>
  </si>
  <si>
    <t>000  2 02 04000 00 0000  151.</t>
  </si>
  <si>
    <t>000  2 02 04012 10 0000  151.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</si>
  <si>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</si>
  <si>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</si>
  <si>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000 2 07 05030 10 0000 180</t>
  </si>
  <si>
    <t>000 1 16 90050 10 0000 140.</t>
  </si>
  <si>
    <t>000 1 16 90000 00 0000 140.</t>
  </si>
  <si>
    <t>000 2 02 02216 10 0000 151</t>
  </si>
  <si>
    <t>Субсидии  бюджетам поселений на дорожную деятельность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</si>
  <si>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</si>
  <si>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</si>
  <si>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000  1 16 00000 00 0000 000</t>
  </si>
  <si>
    <t>ШТРАФЫ, САНКЦИИ, ВОЗМЕЩЕНИЕ УЩЕРБА</t>
  </si>
  <si>
    <t>000  202 02216 10 0000 151</t>
  </si>
  <si>
    <t>000 2 02 01000 00 0000 151</t>
  </si>
  <si>
    <t>000 2 02 01003 10 0000 151</t>
  </si>
  <si>
    <t>Дотации бюджетам субъектов Российской Федерации и муниципальных образований</t>
  </si>
  <si>
    <t>дотации бюджетам поселений на поддержку мер по обеспечению сбалансированности бюджетов</t>
  </si>
  <si>
    <t>000  1 01 02030 01 0000  110.</t>
  </si>
  <si>
    <t>000 1 16 00000 00 0000 000</t>
  </si>
  <si>
    <t>000 1 16 09000 00 0000 140</t>
  </si>
  <si>
    <t>000 1 16 90050 10 0000 140</t>
  </si>
  <si>
    <t>Прочие почтупления от денежных взысканий (штрафов) и иных сумм в возмещение ущерба</t>
  </si>
  <si>
    <t>Прочие почтупления от денежных взысканий (штрафов) и иных сумм в возмещение ущерба, зачисляемые в бюджеты поселений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</si>
  <si>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</si>
  <si>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Процент выполнения годового плана</t>
  </si>
  <si>
    <t>исполнения бюджета муниципального образования Пениковское сельское поселение за  2015 год</t>
  </si>
  <si>
    <t>Исполнено за  2015 год</t>
  </si>
  <si>
    <t>исполнения бюджета муниципального образования Пениковское сельское поселение за 9 месяцев 2015 года</t>
  </si>
  <si>
    <t>Исполнено за 9 месяцев 2015 года</t>
  </si>
  <si>
    <t>исполнения бюджета муниципального образования Пениковское сельское поселение за 1 полугодие 2015 год</t>
  </si>
  <si>
    <t>Исполнено за 1 полугодие 2015 года</t>
  </si>
  <si>
    <t>исполнения бюджета муниципального образования Пениковское сельское поселение за 1 квартал 2015 год</t>
  </si>
  <si>
    <t>Исполнено за 1 квартал 2015 года</t>
  </si>
  <si>
    <t>Земельный налогс организаций, обладающих земельным участком, расположенным в границах сельских поселений</t>
  </si>
  <si>
    <t>000  1 06 06033 10 0000 110</t>
  </si>
  <si>
    <t>000  1 06 06040 00 0000  110.</t>
  </si>
  <si>
    <t>Земельный налогс физических лиц</t>
  </si>
  <si>
    <t>000  1 06 06043 10 0000  110.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</si>
  <si>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</si>
  <si>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</si>
  <si>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000  1 06 06030 00 0000 110</t>
  </si>
  <si>
    <t>000  1 06 06030 10 0000 110</t>
  </si>
  <si>
    <t>000 2 02 03024 10 0000  151.</t>
  </si>
  <si>
    <t>000 2 02 03015 10 0000  151.</t>
  </si>
  <si>
    <t>000  1 06 06040 00 0000  110</t>
  </si>
  <si>
    <t>000  1 06 06043 10 0000  110</t>
  </si>
  <si>
    <t>000  2 02 04999 10 0000  151.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</si>
</sst>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64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164" fontId="3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 wrapText="1"/>
    </xf>
    <xf numFmtId="49" fontId="6" fillId="0" borderId="29" xfId="0" applyNumberFormat="1" applyFont="1" applyBorder="1" applyAlignment="1" applyProtection="1">
      <alignment horizontal="left" vertical="center" wrapText="1"/>
      <protection/>
    </xf>
    <xf numFmtId="164" fontId="4" fillId="0" borderId="3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39" xfId="0" applyNumberFormat="1" applyBorder="1" applyAlignment="1">
      <alignment wrapText="1"/>
    </xf>
    <xf numFmtId="2" fontId="0" fillId="0" borderId="38" xfId="0" applyNumberFormat="1" applyBorder="1" applyAlignment="1">
      <alignment wrapText="1"/>
    </xf>
    <xf numFmtId="2" fontId="0" fillId="0" borderId="30" xfId="0" applyNumberFormat="1" applyBorder="1" applyAlignment="1">
      <alignment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2" fontId="0" fillId="0" borderId="47" xfId="0" applyNumberFormat="1" applyBorder="1" applyAlignment="1">
      <alignment wrapText="1"/>
    </xf>
    <xf numFmtId="2" fontId="0" fillId="0" borderId="48" xfId="0" applyNumberFormat="1" applyBorder="1" applyAlignment="1">
      <alignment wrapText="1"/>
    </xf>
    <xf numFmtId="2" fontId="0" fillId="0" borderId="49" xfId="0" applyNumberFormat="1" applyBorder="1" applyAlignment="1">
      <alignment wrapText="1"/>
    </xf>
    <xf numFmtId="2" fontId="0" fillId="0" borderId="50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75" zoomScaleNormal="75" zoomScaleSheetLayoutView="75" zoomScalePageLayoutView="0" workbookViewId="0" topLeftCell="A49">
      <selection activeCell="F78" sqref="F78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66"/>
      <c r="C1" s="66"/>
      <c r="D1" s="66"/>
      <c r="E1" s="9"/>
      <c r="F1" s="1"/>
    </row>
    <row r="2" spans="2:4" ht="19.5" customHeight="1">
      <c r="B2" s="66"/>
      <c r="C2" s="66"/>
      <c r="D2" s="66"/>
    </row>
    <row r="3" spans="2:5" ht="17.25" customHeight="1">
      <c r="B3" s="66"/>
      <c r="C3" s="66"/>
      <c r="D3" s="66"/>
      <c r="E3" s="2"/>
    </row>
    <row r="4" spans="2:4" ht="17.25" customHeight="1">
      <c r="B4" s="66"/>
      <c r="C4" s="66"/>
      <c r="D4" s="66"/>
    </row>
    <row r="5" spans="1:7" ht="18">
      <c r="A5" s="10"/>
      <c r="B5" s="66"/>
      <c r="C5" s="66"/>
      <c r="D5" s="67"/>
      <c r="E5" s="10"/>
      <c r="F5" s="5"/>
      <c r="G5" s="2"/>
    </row>
    <row r="6" spans="1:7" ht="18">
      <c r="A6" s="61" t="s">
        <v>33</v>
      </c>
      <c r="B6" s="62"/>
      <c r="C6" s="62"/>
      <c r="D6" s="62"/>
      <c r="E6" s="10"/>
      <c r="F6" s="5"/>
      <c r="G6" s="2"/>
    </row>
    <row r="7" spans="1:7" ht="18">
      <c r="A7" s="61" t="s">
        <v>152</v>
      </c>
      <c r="B7" s="62"/>
      <c r="C7" s="62"/>
      <c r="D7" s="62"/>
      <c r="E7" s="10"/>
      <c r="F7" s="5"/>
      <c r="G7" s="2"/>
    </row>
    <row r="8" spans="1:8" ht="18">
      <c r="A8" s="63" t="s">
        <v>34</v>
      </c>
      <c r="B8" s="63"/>
      <c r="C8" s="63"/>
      <c r="D8" s="63"/>
      <c r="E8" s="2"/>
      <c r="G8" s="2"/>
      <c r="H8" s="2"/>
    </row>
    <row r="9" spans="1:8" ht="12.75">
      <c r="A9" s="74"/>
      <c r="B9" s="74"/>
      <c r="C9" s="74"/>
      <c r="D9" s="74"/>
      <c r="E9" s="4"/>
      <c r="G9" s="2"/>
      <c r="H9" s="4"/>
    </row>
    <row r="10" spans="1:8" ht="12.75">
      <c r="A10" s="64"/>
      <c r="B10" s="65"/>
      <c r="C10" s="65"/>
      <c r="D10" s="65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36</v>
      </c>
    </row>
    <row r="13" spans="1:5" ht="12.75">
      <c r="A13" s="75" t="s">
        <v>8</v>
      </c>
      <c r="B13" s="78" t="s">
        <v>9</v>
      </c>
      <c r="C13" s="78" t="s">
        <v>87</v>
      </c>
      <c r="D13" s="71" t="s">
        <v>153</v>
      </c>
      <c r="E13" s="68" t="s">
        <v>79</v>
      </c>
    </row>
    <row r="14" spans="1:5" ht="12.75">
      <c r="A14" s="76"/>
      <c r="B14" s="79"/>
      <c r="C14" s="81"/>
      <c r="D14" s="72"/>
      <c r="E14" s="69"/>
    </row>
    <row r="15" spans="1:5" ht="12.75">
      <c r="A15" s="76"/>
      <c r="B15" s="79"/>
      <c r="C15" s="81"/>
      <c r="D15" s="72"/>
      <c r="E15" s="69"/>
    </row>
    <row r="16" spans="1:5" ht="13.5" thickBot="1">
      <c r="A16" s="77"/>
      <c r="B16" s="80"/>
      <c r="C16" s="82"/>
      <c r="D16" s="73"/>
      <c r="E16" s="70"/>
    </row>
    <row r="17" spans="1:5" ht="18" customHeight="1">
      <c r="A17" s="15" t="s">
        <v>0</v>
      </c>
      <c r="B17" s="12" t="s">
        <v>7</v>
      </c>
      <c r="C17" s="16">
        <f>C18+C24+C31+C42+C45+C48+C53+C56+C59+C30</f>
        <v>21169.9</v>
      </c>
      <c r="D17" s="16">
        <f>D18+D24+D31+D42+D45+D48+D53+D59+D30</f>
        <v>6747.2</v>
      </c>
      <c r="E17" s="39">
        <f>D17/C17*100</f>
        <v>31.871666847741366</v>
      </c>
    </row>
    <row r="18" spans="1:5" ht="18" customHeight="1">
      <c r="A18" s="17" t="s">
        <v>10</v>
      </c>
      <c r="B18" s="13" t="s">
        <v>11</v>
      </c>
      <c r="C18" s="18">
        <f>C19</f>
        <v>2672.2</v>
      </c>
      <c r="D18" s="33">
        <f>D19</f>
        <v>660.2</v>
      </c>
      <c r="E18" s="39">
        <f>D18/C18*100</f>
        <v>24.706234563281196</v>
      </c>
    </row>
    <row r="19" spans="1:5" ht="18" customHeight="1">
      <c r="A19" s="17" t="s">
        <v>35</v>
      </c>
      <c r="B19" s="14" t="s">
        <v>12</v>
      </c>
      <c r="C19" s="19">
        <f>C20+C21+C23</f>
        <v>2672.2</v>
      </c>
      <c r="D19" s="34">
        <f>D20+D21+D23+D22</f>
        <v>660.2</v>
      </c>
      <c r="E19" s="39">
        <f>D19/C19*100</f>
        <v>24.706234563281196</v>
      </c>
    </row>
    <row r="20" spans="1:5" ht="91.5" customHeight="1">
      <c r="A20" s="20" t="s">
        <v>70</v>
      </c>
      <c r="B20" s="14" t="s">
        <v>13</v>
      </c>
      <c r="C20" s="28">
        <v>2672.2</v>
      </c>
      <c r="D20" s="34">
        <v>660.2</v>
      </c>
      <c r="E20" s="39">
        <f>D20/C20*100</f>
        <v>24.706234563281196</v>
      </c>
    </row>
    <row r="21" spans="1:5" ht="111" customHeight="1">
      <c r="A21" s="20" t="s">
        <v>84</v>
      </c>
      <c r="B21" s="14" t="s">
        <v>14</v>
      </c>
      <c r="C21" s="28">
        <v>0</v>
      </c>
      <c r="D21" s="34">
        <v>0</v>
      </c>
      <c r="E21" s="39"/>
    </row>
    <row r="22" spans="1:5" ht="58.5" customHeight="1">
      <c r="A22" s="21" t="s">
        <v>73</v>
      </c>
      <c r="B22" s="14" t="s">
        <v>72</v>
      </c>
      <c r="C22" s="28">
        <v>0</v>
      </c>
      <c r="D22" s="35">
        <v>0</v>
      </c>
      <c r="E22" s="39"/>
    </row>
    <row r="23" spans="1:5" ht="105.75" customHeight="1">
      <c r="A23" s="21" t="s">
        <v>85</v>
      </c>
      <c r="B23" s="14" t="s">
        <v>68</v>
      </c>
      <c r="C23" s="29">
        <v>0</v>
      </c>
      <c r="D23" s="35">
        <v>0</v>
      </c>
      <c r="E23" s="39"/>
    </row>
    <row r="24" spans="1:5" ht="58.5" customHeight="1">
      <c r="A24" s="23" t="s">
        <v>114</v>
      </c>
      <c r="B24" s="13" t="s">
        <v>109</v>
      </c>
      <c r="C24" s="46">
        <f>C25</f>
        <v>685.2</v>
      </c>
      <c r="D24" s="40">
        <f>D25</f>
        <v>212.5</v>
      </c>
      <c r="E24" s="39">
        <f aca="true" t="shared" si="0" ref="E24:E30">D24/C24*100</f>
        <v>31.012842965557496</v>
      </c>
    </row>
    <row r="25" spans="1:5" ht="41.25" customHeight="1">
      <c r="A25" s="21" t="s">
        <v>119</v>
      </c>
      <c r="B25" s="14" t="s">
        <v>110</v>
      </c>
      <c r="C25" s="45">
        <f>C26+C27+C28+C29</f>
        <v>685.2</v>
      </c>
      <c r="D25" s="29">
        <f>D26+D27+D28+D29</f>
        <v>212.5</v>
      </c>
      <c r="E25" s="39">
        <f t="shared" si="0"/>
        <v>31.012842965557496</v>
      </c>
    </row>
    <row r="26" spans="1:5" ht="52.5" customHeight="1">
      <c r="A26" s="44" t="s">
        <v>115</v>
      </c>
      <c r="B26" s="14" t="s">
        <v>108</v>
      </c>
      <c r="C26" s="29">
        <v>200</v>
      </c>
      <c r="D26" s="35">
        <v>71.8</v>
      </c>
      <c r="E26" s="39">
        <f t="shared" si="0"/>
        <v>35.9</v>
      </c>
    </row>
    <row r="27" spans="1:5" ht="76.5" customHeight="1">
      <c r="A27" s="44" t="s">
        <v>116</v>
      </c>
      <c r="B27" s="14" t="s">
        <v>111</v>
      </c>
      <c r="C27" s="29">
        <v>20</v>
      </c>
      <c r="D27" s="35">
        <v>1.6</v>
      </c>
      <c r="E27" s="39">
        <f t="shared" si="0"/>
        <v>8</v>
      </c>
    </row>
    <row r="28" spans="1:5" ht="76.5" customHeight="1">
      <c r="A28" s="44" t="s">
        <v>117</v>
      </c>
      <c r="B28" s="14" t="s">
        <v>112</v>
      </c>
      <c r="C28" s="29">
        <v>465.2</v>
      </c>
      <c r="D28" s="35">
        <v>143.8</v>
      </c>
      <c r="E28" s="39">
        <f t="shared" si="0"/>
        <v>30.91143594153053</v>
      </c>
    </row>
    <row r="29" spans="1:5" ht="81.75" customHeight="1">
      <c r="A29" s="44" t="s">
        <v>118</v>
      </c>
      <c r="B29" s="14" t="s">
        <v>113</v>
      </c>
      <c r="C29" s="29">
        <v>0</v>
      </c>
      <c r="D29" s="35">
        <v>-4.7</v>
      </c>
      <c r="E29" s="39"/>
    </row>
    <row r="30" spans="1:5" ht="37.5" customHeight="1">
      <c r="A30" s="23" t="s">
        <v>95</v>
      </c>
      <c r="B30" s="13" t="s">
        <v>80</v>
      </c>
      <c r="C30" s="40">
        <v>2.6</v>
      </c>
      <c r="D30" s="36">
        <v>0</v>
      </c>
      <c r="E30" s="39">
        <f t="shared" si="0"/>
        <v>0</v>
      </c>
    </row>
    <row r="31" spans="1:5" ht="20.25" customHeight="1">
      <c r="A31" s="23" t="s">
        <v>18</v>
      </c>
      <c r="B31" s="13" t="s">
        <v>15</v>
      </c>
      <c r="C31" s="24">
        <f>C32+C37+C34</f>
        <v>16975.9</v>
      </c>
      <c r="D31" s="36">
        <f>D32+D37+D34</f>
        <v>5839.4</v>
      </c>
      <c r="E31" s="39">
        <f aca="true" t="shared" si="1" ref="E31:E44">D31/C31*100</f>
        <v>34.39817623807868</v>
      </c>
    </row>
    <row r="32" spans="1:5" ht="21.75" customHeight="1">
      <c r="A32" s="21" t="s">
        <v>38</v>
      </c>
      <c r="B32" s="14" t="s">
        <v>16</v>
      </c>
      <c r="C32" s="22">
        <f>C33</f>
        <v>516.4</v>
      </c>
      <c r="D32" s="35">
        <f>D33</f>
        <v>77.2</v>
      </c>
      <c r="E32" s="39">
        <f t="shared" si="1"/>
        <v>14.949651432997676</v>
      </c>
    </row>
    <row r="33" spans="1:5" ht="69" customHeight="1">
      <c r="A33" s="21" t="s">
        <v>1</v>
      </c>
      <c r="B33" s="14" t="s">
        <v>17</v>
      </c>
      <c r="C33" s="29">
        <v>516.4</v>
      </c>
      <c r="D33" s="35">
        <v>77.2</v>
      </c>
      <c r="E33" s="39">
        <f t="shared" si="1"/>
        <v>14.949651432997676</v>
      </c>
    </row>
    <row r="34" spans="1:5" ht="36" customHeight="1">
      <c r="A34" s="21" t="s">
        <v>57</v>
      </c>
      <c r="B34" s="14" t="s">
        <v>58</v>
      </c>
      <c r="C34" s="22">
        <f>SUM(C35:C36)</f>
        <v>2459.5</v>
      </c>
      <c r="D34" s="35">
        <f>SUM(D35:D36)</f>
        <v>608.9</v>
      </c>
      <c r="E34" s="39">
        <f t="shared" si="1"/>
        <v>24.75706444399268</v>
      </c>
    </row>
    <row r="35" spans="1:5" ht="36" customHeight="1">
      <c r="A35" s="21" t="s">
        <v>54</v>
      </c>
      <c r="B35" s="30" t="s">
        <v>76</v>
      </c>
      <c r="C35" s="29">
        <v>650</v>
      </c>
      <c r="D35" s="35">
        <v>489.8</v>
      </c>
      <c r="E35" s="39">
        <f t="shared" si="1"/>
        <v>75.35384615384616</v>
      </c>
    </row>
    <row r="36" spans="1:5" ht="36" customHeight="1">
      <c r="A36" s="21" t="s">
        <v>55</v>
      </c>
      <c r="B36" s="14" t="s">
        <v>75</v>
      </c>
      <c r="C36" s="29">
        <v>1809.5</v>
      </c>
      <c r="D36" s="35">
        <v>119.1</v>
      </c>
      <c r="E36" s="39">
        <f t="shared" si="1"/>
        <v>6.581928709588284</v>
      </c>
    </row>
    <row r="37" spans="1:5" ht="23.25" customHeight="1">
      <c r="A37" s="21" t="s">
        <v>39</v>
      </c>
      <c r="B37" s="14" t="s">
        <v>40</v>
      </c>
      <c r="C37" s="22">
        <f>C38+C40</f>
        <v>14000</v>
      </c>
      <c r="D37" s="22">
        <f>D38+D40</f>
        <v>5153.3</v>
      </c>
      <c r="E37" s="39">
        <f t="shared" si="1"/>
        <v>36.809285714285714</v>
      </c>
    </row>
    <row r="38" spans="1:5" ht="23.25" customHeight="1">
      <c r="A38" s="21" t="s">
        <v>160</v>
      </c>
      <c r="B38" s="14" t="s">
        <v>161</v>
      </c>
      <c r="C38" s="22">
        <f>C39</f>
        <v>12000</v>
      </c>
      <c r="D38" s="22">
        <f>D39</f>
        <v>4469.8</v>
      </c>
      <c r="E38" s="39">
        <f t="shared" si="1"/>
        <v>37.248333333333335</v>
      </c>
    </row>
    <row r="39" spans="1:5" ht="55.5" customHeight="1">
      <c r="A39" s="21" t="s">
        <v>154</v>
      </c>
      <c r="B39" s="14" t="s">
        <v>155</v>
      </c>
      <c r="C39" s="22">
        <v>12000</v>
      </c>
      <c r="D39" s="35">
        <v>4469.8</v>
      </c>
      <c r="E39" s="39">
        <f t="shared" si="1"/>
        <v>37.248333333333335</v>
      </c>
    </row>
    <row r="40" spans="1:5" ht="37.5" customHeight="1">
      <c r="A40" s="21" t="s">
        <v>157</v>
      </c>
      <c r="B40" s="14" t="s">
        <v>156</v>
      </c>
      <c r="C40" s="22">
        <f>C41</f>
        <v>2000</v>
      </c>
      <c r="D40" s="22">
        <f>D41</f>
        <v>683.5</v>
      </c>
      <c r="E40" s="39">
        <f t="shared" si="1"/>
        <v>34.175</v>
      </c>
    </row>
    <row r="41" spans="1:5" ht="58.5" customHeight="1">
      <c r="A41" s="21" t="s">
        <v>159</v>
      </c>
      <c r="B41" s="14" t="s">
        <v>158</v>
      </c>
      <c r="C41" s="29">
        <v>2000</v>
      </c>
      <c r="D41" s="35">
        <v>683.5</v>
      </c>
      <c r="E41" s="39">
        <f t="shared" si="1"/>
        <v>34.175</v>
      </c>
    </row>
    <row r="42" spans="1:5" ht="24" customHeight="1">
      <c r="A42" s="23" t="s">
        <v>20</v>
      </c>
      <c r="B42" s="13" t="s">
        <v>19</v>
      </c>
      <c r="C42" s="24">
        <f>C43</f>
        <v>4</v>
      </c>
      <c r="D42" s="36">
        <f>D43</f>
        <v>3.3</v>
      </c>
      <c r="E42" s="39">
        <f t="shared" si="1"/>
        <v>82.5</v>
      </c>
    </row>
    <row r="43" spans="1:5" ht="75.75" customHeight="1">
      <c r="A43" s="21" t="s">
        <v>41</v>
      </c>
      <c r="B43" s="14" t="s">
        <v>21</v>
      </c>
      <c r="C43" s="22">
        <f>C44</f>
        <v>4</v>
      </c>
      <c r="D43" s="35">
        <f>D44</f>
        <v>3.3</v>
      </c>
      <c r="E43" s="39">
        <f t="shared" si="1"/>
        <v>82.5</v>
      </c>
    </row>
    <row r="44" spans="1:5" ht="96" customHeight="1">
      <c r="A44" s="21" t="s">
        <v>2</v>
      </c>
      <c r="B44" s="14" t="s">
        <v>22</v>
      </c>
      <c r="C44" s="29">
        <v>4</v>
      </c>
      <c r="D44" s="35">
        <v>3.3</v>
      </c>
      <c r="E44" s="39">
        <f t="shared" si="1"/>
        <v>82.5</v>
      </c>
    </row>
    <row r="45" spans="1:5" ht="55.5" customHeight="1">
      <c r="A45" s="23" t="s">
        <v>51</v>
      </c>
      <c r="B45" s="13" t="s">
        <v>48</v>
      </c>
      <c r="C45" s="24">
        <f>C46</f>
        <v>0</v>
      </c>
      <c r="D45" s="36">
        <f>D46</f>
        <v>0</v>
      </c>
      <c r="E45" s="39"/>
    </row>
    <row r="46" spans="1:5" ht="24.75" customHeight="1">
      <c r="A46" s="21" t="s">
        <v>52</v>
      </c>
      <c r="B46" s="14" t="s">
        <v>49</v>
      </c>
      <c r="C46" s="22">
        <f>C47</f>
        <v>0</v>
      </c>
      <c r="D46" s="35">
        <f>D47</f>
        <v>0</v>
      </c>
      <c r="E46" s="39"/>
    </row>
    <row r="47" spans="1:5" ht="52.5" customHeight="1">
      <c r="A47" s="21" t="s">
        <v>53</v>
      </c>
      <c r="B47" s="14" t="s">
        <v>50</v>
      </c>
      <c r="C47" s="29">
        <v>0</v>
      </c>
      <c r="D47" s="35">
        <v>0</v>
      </c>
      <c r="E47" s="39"/>
    </row>
    <row r="48" spans="1:5" ht="60" customHeight="1">
      <c r="A48" s="23" t="s">
        <v>23</v>
      </c>
      <c r="B48" s="13" t="s">
        <v>24</v>
      </c>
      <c r="C48" s="24">
        <f>C49+C51</f>
        <v>310</v>
      </c>
      <c r="D48" s="36">
        <f>D49+D51</f>
        <v>31.8</v>
      </c>
      <c r="E48" s="39">
        <f aca="true" t="shared" si="2" ref="E48:E58">D48/C48*100</f>
        <v>10.258064516129032</v>
      </c>
    </row>
    <row r="49" spans="1:5" ht="132" customHeight="1">
      <c r="A49" s="21" t="s">
        <v>89</v>
      </c>
      <c r="B49" s="14" t="s">
        <v>25</v>
      </c>
      <c r="C49" s="22">
        <f>C50</f>
        <v>200</v>
      </c>
      <c r="D49" s="22">
        <f>D50</f>
        <v>0</v>
      </c>
      <c r="E49" s="39">
        <f t="shared" si="2"/>
        <v>0</v>
      </c>
    </row>
    <row r="50" spans="1:5" ht="111.75" customHeight="1">
      <c r="A50" s="21" t="s">
        <v>86</v>
      </c>
      <c r="B50" s="14" t="s">
        <v>77</v>
      </c>
      <c r="C50" s="29">
        <v>200</v>
      </c>
      <c r="D50" s="35">
        <v>0</v>
      </c>
      <c r="E50" s="39">
        <f t="shared" si="2"/>
        <v>0</v>
      </c>
    </row>
    <row r="51" spans="1:5" ht="113.25" customHeight="1">
      <c r="A51" s="21" t="s">
        <v>42</v>
      </c>
      <c r="B51" s="14" t="s">
        <v>26</v>
      </c>
      <c r="C51" s="22">
        <f>C52</f>
        <v>110</v>
      </c>
      <c r="D51" s="22">
        <f>D52</f>
        <v>31.8</v>
      </c>
      <c r="E51" s="39">
        <f t="shared" si="2"/>
        <v>28.909090909090914</v>
      </c>
    </row>
    <row r="52" spans="1:5" ht="107.25" customHeight="1">
      <c r="A52" s="21" t="s">
        <v>90</v>
      </c>
      <c r="B52" s="14" t="s">
        <v>27</v>
      </c>
      <c r="C52" s="29">
        <v>110</v>
      </c>
      <c r="D52" s="35">
        <v>31.8</v>
      </c>
      <c r="E52" s="39">
        <f t="shared" si="2"/>
        <v>28.909090909090914</v>
      </c>
    </row>
    <row r="53" spans="1:5" ht="42.75" customHeight="1">
      <c r="A53" s="23" t="s">
        <v>47</v>
      </c>
      <c r="B53" s="13" t="s">
        <v>46</v>
      </c>
      <c r="C53" s="24">
        <f>C54</f>
        <v>500</v>
      </c>
      <c r="D53" s="36">
        <f>D54</f>
        <v>0</v>
      </c>
      <c r="E53" s="39">
        <f t="shared" si="2"/>
        <v>0</v>
      </c>
    </row>
    <row r="54" spans="1:5" ht="72" customHeight="1">
      <c r="A54" s="21" t="s">
        <v>92</v>
      </c>
      <c r="B54" s="14" t="s">
        <v>43</v>
      </c>
      <c r="C54" s="22">
        <f>C55</f>
        <v>500</v>
      </c>
      <c r="D54" s="35">
        <f>D55</f>
        <v>0</v>
      </c>
      <c r="E54" s="39">
        <f t="shared" si="2"/>
        <v>0</v>
      </c>
    </row>
    <row r="55" spans="1:5" ht="72" customHeight="1">
      <c r="A55" s="21" t="s">
        <v>4</v>
      </c>
      <c r="B55" s="14" t="s">
        <v>78</v>
      </c>
      <c r="C55" s="29">
        <v>500</v>
      </c>
      <c r="D55" s="35">
        <v>0</v>
      </c>
      <c r="E55" s="39">
        <f t="shared" si="2"/>
        <v>0</v>
      </c>
    </row>
    <row r="56" spans="1:5" ht="38.25" customHeight="1">
      <c r="A56" s="23" t="s">
        <v>132</v>
      </c>
      <c r="B56" s="13" t="s">
        <v>139</v>
      </c>
      <c r="C56" s="41">
        <f>C57</f>
        <v>20</v>
      </c>
      <c r="D56" s="29">
        <f>D57</f>
        <v>0</v>
      </c>
      <c r="E56" s="39">
        <f t="shared" si="2"/>
        <v>0</v>
      </c>
    </row>
    <row r="57" spans="1:5" ht="41.25" customHeight="1">
      <c r="A57" s="21" t="s">
        <v>142</v>
      </c>
      <c r="B57" s="14" t="s">
        <v>140</v>
      </c>
      <c r="C57" s="45">
        <f>C58</f>
        <v>20</v>
      </c>
      <c r="D57" s="29">
        <f>D58</f>
        <v>0</v>
      </c>
      <c r="E57" s="39">
        <f t="shared" si="2"/>
        <v>0</v>
      </c>
    </row>
    <row r="58" spans="1:5" ht="54.75" customHeight="1">
      <c r="A58" s="21" t="s">
        <v>143</v>
      </c>
      <c r="B58" s="14" t="s">
        <v>141</v>
      </c>
      <c r="C58" s="45">
        <v>20</v>
      </c>
      <c r="D58" s="29">
        <v>0</v>
      </c>
      <c r="E58" s="39">
        <f t="shared" si="2"/>
        <v>0</v>
      </c>
    </row>
    <row r="59" spans="1:5" ht="30" customHeight="1">
      <c r="A59" s="23" t="s">
        <v>56</v>
      </c>
      <c r="B59" s="13" t="s">
        <v>61</v>
      </c>
      <c r="C59" s="24">
        <f>C60</f>
        <v>0</v>
      </c>
      <c r="D59" s="36">
        <f>D60</f>
        <v>0</v>
      </c>
      <c r="E59" s="39"/>
    </row>
    <row r="60" spans="1:5" ht="26.25" customHeight="1">
      <c r="A60" s="21" t="s">
        <v>59</v>
      </c>
      <c r="B60" s="14" t="s">
        <v>62</v>
      </c>
      <c r="C60" s="22">
        <f>C61</f>
        <v>0</v>
      </c>
      <c r="D60" s="35">
        <f>D61</f>
        <v>0</v>
      </c>
      <c r="E60" s="39"/>
    </row>
    <row r="61" spans="1:5" ht="23.25" customHeight="1">
      <c r="A61" s="21" t="s">
        <v>60</v>
      </c>
      <c r="B61" s="14" t="s">
        <v>63</v>
      </c>
      <c r="C61" s="29">
        <v>0</v>
      </c>
      <c r="D61" s="35">
        <v>0</v>
      </c>
      <c r="E61" s="39"/>
    </row>
    <row r="62" spans="1:5" ht="21.75" customHeight="1">
      <c r="A62" s="23" t="s">
        <v>28</v>
      </c>
      <c r="B62" s="13" t="s">
        <v>6</v>
      </c>
      <c r="C62" s="24">
        <f>C63+C69</f>
        <v>201.3</v>
      </c>
      <c r="D62" s="36">
        <f>D63+D69+D71</f>
        <v>40.599999999999994</v>
      </c>
      <c r="E62" s="39">
        <f aca="true" t="shared" si="3" ref="E62:E72">D62/C62*100</f>
        <v>20.168902136115246</v>
      </c>
    </row>
    <row r="63" spans="1:5" ht="38.25" customHeight="1">
      <c r="A63" s="21" t="s">
        <v>37</v>
      </c>
      <c r="B63" s="14" t="s">
        <v>29</v>
      </c>
      <c r="C63" s="22">
        <f>C66</f>
        <v>201.3</v>
      </c>
      <c r="D63" s="22">
        <f>D66+D64</f>
        <v>56.8</v>
      </c>
      <c r="E63" s="22">
        <f>E66</f>
        <v>28.21659215101838</v>
      </c>
    </row>
    <row r="64" spans="1:5" ht="44.25" customHeight="1">
      <c r="A64" s="21" t="s">
        <v>94</v>
      </c>
      <c r="B64" s="14" t="s">
        <v>81</v>
      </c>
      <c r="C64" s="22">
        <f>C65</f>
        <v>0</v>
      </c>
      <c r="D64" s="35">
        <f>D65</f>
        <v>0</v>
      </c>
      <c r="E64" s="39"/>
    </row>
    <row r="65" spans="1:5" ht="16.5" customHeight="1">
      <c r="A65" s="21" t="s">
        <v>83</v>
      </c>
      <c r="B65" s="14" t="s">
        <v>82</v>
      </c>
      <c r="C65" s="22">
        <v>0</v>
      </c>
      <c r="D65" s="35"/>
      <c r="E65" s="39"/>
    </row>
    <row r="66" spans="1:5" ht="37.5" customHeight="1">
      <c r="A66" s="21" t="s">
        <v>45</v>
      </c>
      <c r="B66" s="14" t="s">
        <v>30</v>
      </c>
      <c r="C66" s="22">
        <f>C67+C68</f>
        <v>201.3</v>
      </c>
      <c r="D66" s="22">
        <f>D67+D68</f>
        <v>56.8</v>
      </c>
      <c r="E66" s="39">
        <f t="shared" si="3"/>
        <v>28.21659215101838</v>
      </c>
    </row>
    <row r="67" spans="1:5" ht="61.5" customHeight="1">
      <c r="A67" s="21" t="s">
        <v>5</v>
      </c>
      <c r="B67" s="14" t="s">
        <v>164</v>
      </c>
      <c r="C67" s="22">
        <v>200.3</v>
      </c>
      <c r="D67" s="35">
        <v>56.8</v>
      </c>
      <c r="E67" s="39">
        <f t="shared" si="3"/>
        <v>28.35746380429356</v>
      </c>
    </row>
    <row r="68" spans="1:5" ht="61.5" customHeight="1">
      <c r="A68" s="43" t="s">
        <v>105</v>
      </c>
      <c r="B68" s="14" t="s">
        <v>163</v>
      </c>
      <c r="C68" s="22">
        <v>1</v>
      </c>
      <c r="D68" s="37">
        <v>0</v>
      </c>
      <c r="E68" s="39">
        <f t="shared" si="3"/>
        <v>0</v>
      </c>
    </row>
    <row r="69" spans="1:5" ht="31.5" customHeight="1">
      <c r="A69" s="27" t="s">
        <v>64</v>
      </c>
      <c r="B69" s="14" t="s">
        <v>65</v>
      </c>
      <c r="C69" s="22">
        <f>C70</f>
        <v>0</v>
      </c>
      <c r="D69" s="37">
        <f>D70</f>
        <v>0</v>
      </c>
      <c r="E69" s="39"/>
    </row>
    <row r="70" spans="1:5" ht="41.25" customHeight="1">
      <c r="A70" s="27" t="s">
        <v>67</v>
      </c>
      <c r="B70" s="14" t="s">
        <v>66</v>
      </c>
      <c r="C70" s="31">
        <v>0</v>
      </c>
      <c r="D70" s="37">
        <v>0</v>
      </c>
      <c r="E70" s="39"/>
    </row>
    <row r="71" spans="1:5" ht="63" customHeight="1">
      <c r="A71" s="27" t="s">
        <v>104</v>
      </c>
      <c r="B71" s="30" t="s">
        <v>101</v>
      </c>
      <c r="C71" s="41">
        <v>0</v>
      </c>
      <c r="D71" s="37">
        <v>-16.2</v>
      </c>
      <c r="E71" s="39"/>
    </row>
    <row r="72" spans="1:5" ht="33" customHeight="1" thickBot="1">
      <c r="A72" s="25" t="s">
        <v>32</v>
      </c>
      <c r="B72" s="11"/>
      <c r="C72" s="26">
        <f>C17+C62</f>
        <v>21371.2</v>
      </c>
      <c r="D72" s="38">
        <f>D17+D62</f>
        <v>6787.8</v>
      </c>
      <c r="E72" s="39">
        <f t="shared" si="3"/>
        <v>31.761435951186645</v>
      </c>
    </row>
    <row r="73" spans="1:4" ht="12.75">
      <c r="A73" s="8"/>
      <c r="B73" s="8"/>
      <c r="C73" s="8"/>
      <c r="D73" s="2"/>
    </row>
    <row r="74" spans="1:4" ht="12.75">
      <c r="A74" s="8"/>
      <c r="B74" s="8"/>
      <c r="C74" s="8"/>
      <c r="D74" s="2"/>
    </row>
    <row r="76" spans="1:3" ht="12.75">
      <c r="A76" s="7"/>
      <c r="B76" s="7"/>
      <c r="C76" s="7"/>
    </row>
    <row r="77" spans="1:3" ht="12.75">
      <c r="A77" s="7"/>
      <c r="B77" s="7"/>
      <c r="C77" s="7"/>
    </row>
    <row r="81" spans="1:3" ht="12.75">
      <c r="A81" s="7"/>
      <c r="B81" s="7"/>
      <c r="C81" s="7"/>
    </row>
  </sheetData>
  <sheetProtection/>
  <mergeCells count="15">
    <mergeCell ref="E13:E16"/>
    <mergeCell ref="D13:D16"/>
    <mergeCell ref="A9:D9"/>
    <mergeCell ref="A13:A16"/>
    <mergeCell ref="B13:B16"/>
    <mergeCell ref="C13:C16"/>
    <mergeCell ref="A7:D7"/>
    <mergeCell ref="A8:D8"/>
    <mergeCell ref="A10:D10"/>
    <mergeCell ref="B1:D1"/>
    <mergeCell ref="B2:D2"/>
    <mergeCell ref="B3:D3"/>
    <mergeCell ref="B4:D4"/>
    <mergeCell ref="B5:D5"/>
    <mergeCell ref="A6:D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="75" zoomScaleNormal="75" zoomScaleSheetLayoutView="75" zoomScalePageLayoutView="0" workbookViewId="0" topLeftCell="A70">
      <selection activeCell="D36" sqref="D36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66"/>
      <c r="C1" s="66"/>
      <c r="D1" s="66"/>
      <c r="E1" s="9"/>
      <c r="F1" s="1"/>
    </row>
    <row r="2" spans="2:4" ht="19.5" customHeight="1">
      <c r="B2" s="66"/>
      <c r="C2" s="66"/>
      <c r="D2" s="66"/>
    </row>
    <row r="3" spans="2:5" ht="17.25" customHeight="1">
      <c r="B3" s="66"/>
      <c r="C3" s="66"/>
      <c r="D3" s="66"/>
      <c r="E3" s="2"/>
    </row>
    <row r="4" spans="2:4" ht="17.25" customHeight="1">
      <c r="B4" s="66"/>
      <c r="C4" s="66"/>
      <c r="D4" s="66"/>
    </row>
    <row r="5" spans="1:7" ht="18">
      <c r="A5" s="10"/>
      <c r="B5" s="66"/>
      <c r="C5" s="66"/>
      <c r="D5" s="67"/>
      <c r="E5" s="10"/>
      <c r="F5" s="5"/>
      <c r="G5" s="2"/>
    </row>
    <row r="6" spans="1:7" ht="18">
      <c r="A6" s="61" t="s">
        <v>33</v>
      </c>
      <c r="B6" s="62"/>
      <c r="C6" s="62"/>
      <c r="D6" s="62"/>
      <c r="E6" s="10"/>
      <c r="F6" s="5"/>
      <c r="G6" s="2"/>
    </row>
    <row r="7" spans="1:7" ht="18">
      <c r="A7" s="61" t="s">
        <v>150</v>
      </c>
      <c r="B7" s="62"/>
      <c r="C7" s="62"/>
      <c r="D7" s="62"/>
      <c r="E7" s="10"/>
      <c r="F7" s="5"/>
      <c r="G7" s="2"/>
    </row>
    <row r="8" spans="1:8" ht="18">
      <c r="A8" s="63" t="s">
        <v>34</v>
      </c>
      <c r="B8" s="63"/>
      <c r="C8" s="63"/>
      <c r="D8" s="63"/>
      <c r="E8" s="2"/>
      <c r="G8" s="2"/>
      <c r="H8" s="2"/>
    </row>
    <row r="9" spans="1:8" ht="12.75">
      <c r="A9" s="74"/>
      <c r="B9" s="74"/>
      <c r="C9" s="74"/>
      <c r="D9" s="74"/>
      <c r="E9" s="4"/>
      <c r="G9" s="2"/>
      <c r="H9" s="4"/>
    </row>
    <row r="10" spans="1:8" ht="12.75">
      <c r="A10" s="64"/>
      <c r="B10" s="65"/>
      <c r="C10" s="65"/>
      <c r="D10" s="65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36</v>
      </c>
    </row>
    <row r="13" spans="1:5" ht="12.75">
      <c r="A13" s="75" t="s">
        <v>8</v>
      </c>
      <c r="B13" s="78" t="s">
        <v>9</v>
      </c>
      <c r="C13" s="78" t="s">
        <v>69</v>
      </c>
      <c r="D13" s="71" t="s">
        <v>151</v>
      </c>
      <c r="E13" s="68" t="s">
        <v>79</v>
      </c>
    </row>
    <row r="14" spans="1:5" ht="12.75">
      <c r="A14" s="76"/>
      <c r="B14" s="79"/>
      <c r="C14" s="81"/>
      <c r="D14" s="72"/>
      <c r="E14" s="69"/>
    </row>
    <row r="15" spans="1:5" ht="12.75">
      <c r="A15" s="76"/>
      <c r="B15" s="79"/>
      <c r="C15" s="81"/>
      <c r="D15" s="72"/>
      <c r="E15" s="69"/>
    </row>
    <row r="16" spans="1:5" ht="13.5" thickBot="1">
      <c r="A16" s="77"/>
      <c r="B16" s="80"/>
      <c r="C16" s="82"/>
      <c r="D16" s="73"/>
      <c r="E16" s="83"/>
    </row>
    <row r="17" spans="1:5" ht="18" customHeight="1">
      <c r="A17" s="15" t="s">
        <v>0</v>
      </c>
      <c r="B17" s="12" t="s">
        <v>7</v>
      </c>
      <c r="C17" s="48">
        <f>C18+C24+C31+C42+C45+C48+C53+C56+C59+C30</f>
        <v>20469.9</v>
      </c>
      <c r="D17" s="48">
        <f>D18+D24+D31+D42+D45+D48+D53+D59+D30</f>
        <v>22666.4</v>
      </c>
      <c r="E17" s="51">
        <f>D17/C17*100</f>
        <v>110.7303894987274</v>
      </c>
    </row>
    <row r="18" spans="1:5" ht="18" customHeight="1">
      <c r="A18" s="17" t="s">
        <v>10</v>
      </c>
      <c r="B18" s="13" t="s">
        <v>11</v>
      </c>
      <c r="C18" s="49">
        <f>C19</f>
        <v>2672.2</v>
      </c>
      <c r="D18" s="40">
        <f>D19</f>
        <v>1308.4</v>
      </c>
      <c r="E18" s="39">
        <f aca="true" t="shared" si="0" ref="E18:E76">D18/C18*100</f>
        <v>48.96340094304319</v>
      </c>
    </row>
    <row r="19" spans="1:5" ht="18" customHeight="1">
      <c r="A19" s="17" t="s">
        <v>35</v>
      </c>
      <c r="B19" s="14" t="s">
        <v>12</v>
      </c>
      <c r="C19" s="45">
        <f>C20+C21+C23</f>
        <v>2672.2</v>
      </c>
      <c r="D19" s="29">
        <f>D20+D21+D23+D22</f>
        <v>1308.4</v>
      </c>
      <c r="E19" s="39">
        <f t="shared" si="0"/>
        <v>48.96340094304319</v>
      </c>
    </row>
    <row r="20" spans="1:5" ht="91.5" customHeight="1">
      <c r="A20" s="20" t="s">
        <v>70</v>
      </c>
      <c r="B20" s="14" t="s">
        <v>13</v>
      </c>
      <c r="C20" s="28">
        <f>'1 кв. 2015г.'!C20</f>
        <v>2672.2</v>
      </c>
      <c r="D20" s="34">
        <v>1262.5</v>
      </c>
      <c r="E20" s="39">
        <f t="shared" si="0"/>
        <v>47.24571514108226</v>
      </c>
    </row>
    <row r="21" spans="1:5" ht="142.5" customHeight="1">
      <c r="A21" s="20" t="s">
        <v>71</v>
      </c>
      <c r="B21" s="14" t="s">
        <v>14</v>
      </c>
      <c r="C21" s="28">
        <v>0</v>
      </c>
      <c r="D21" s="34">
        <v>15.9</v>
      </c>
      <c r="E21" s="39"/>
    </row>
    <row r="22" spans="1:5" ht="58.5" customHeight="1">
      <c r="A22" s="21" t="s">
        <v>73</v>
      </c>
      <c r="B22" s="14" t="s">
        <v>138</v>
      </c>
      <c r="C22" s="28">
        <v>0</v>
      </c>
      <c r="D22" s="35">
        <v>30</v>
      </c>
      <c r="E22" s="39"/>
    </row>
    <row r="23" spans="1:5" ht="126.75" customHeight="1">
      <c r="A23" s="21" t="s">
        <v>74</v>
      </c>
      <c r="B23" s="14" t="s">
        <v>68</v>
      </c>
      <c r="C23" s="29">
        <v>0</v>
      </c>
      <c r="D23" s="35">
        <v>0</v>
      </c>
      <c r="E23" s="39"/>
    </row>
    <row r="24" spans="1:5" ht="57.75" customHeight="1">
      <c r="A24" s="23" t="s">
        <v>114</v>
      </c>
      <c r="B24" s="13" t="s">
        <v>109</v>
      </c>
      <c r="C24" s="46">
        <f>C25</f>
        <v>685.2</v>
      </c>
      <c r="D24" s="40">
        <f>D25</f>
        <v>371</v>
      </c>
      <c r="E24" s="39">
        <f t="shared" si="0"/>
        <v>54.14477524810274</v>
      </c>
    </row>
    <row r="25" spans="1:5" ht="39" customHeight="1">
      <c r="A25" s="21" t="s">
        <v>119</v>
      </c>
      <c r="B25" s="14" t="s">
        <v>110</v>
      </c>
      <c r="C25" s="45">
        <f>C26++C27+C28+C29</f>
        <v>685.2</v>
      </c>
      <c r="D25" s="29">
        <f>D26++D27+D28+D29</f>
        <v>371</v>
      </c>
      <c r="E25" s="39">
        <f t="shared" si="0"/>
        <v>54.14477524810274</v>
      </c>
    </row>
    <row r="26" spans="1:5" ht="63.75" customHeight="1">
      <c r="A26" s="44" t="s">
        <v>115</v>
      </c>
      <c r="B26" s="14" t="s">
        <v>108</v>
      </c>
      <c r="C26" s="29">
        <f>'1 кв. 2015г.'!C26</f>
        <v>200</v>
      </c>
      <c r="D26" s="35">
        <v>120.6</v>
      </c>
      <c r="E26" s="39">
        <f t="shared" si="0"/>
        <v>60.3</v>
      </c>
    </row>
    <row r="27" spans="1:5" ht="78.75" customHeight="1">
      <c r="A27" s="44" t="s">
        <v>116</v>
      </c>
      <c r="B27" s="14" t="s">
        <v>111</v>
      </c>
      <c r="C27" s="29">
        <f>'1 кв. 2015г.'!C27</f>
        <v>20</v>
      </c>
      <c r="D27" s="35">
        <v>3.4</v>
      </c>
      <c r="E27" s="39">
        <f t="shared" si="0"/>
        <v>17</v>
      </c>
    </row>
    <row r="28" spans="1:5" ht="76.5" customHeight="1">
      <c r="A28" s="44" t="s">
        <v>117</v>
      </c>
      <c r="B28" s="14" t="s">
        <v>112</v>
      </c>
      <c r="C28" s="29">
        <f>'1 кв. 2015г.'!C28</f>
        <v>465.2</v>
      </c>
      <c r="D28" s="35">
        <v>257.3</v>
      </c>
      <c r="E28" s="39">
        <f t="shared" si="0"/>
        <v>55.30954428202924</v>
      </c>
    </row>
    <row r="29" spans="1:5" ht="75.75" customHeight="1">
      <c r="A29" s="44" t="s">
        <v>118</v>
      </c>
      <c r="B29" s="14" t="s">
        <v>113</v>
      </c>
      <c r="C29" s="29">
        <f>'1 кв. 2015г.'!C29</f>
        <v>0</v>
      </c>
      <c r="D29" s="35">
        <v>-10.3</v>
      </c>
      <c r="E29" s="39" t="e">
        <f t="shared" si="0"/>
        <v>#DIV/0!</v>
      </c>
    </row>
    <row r="30" spans="1:5" ht="40.5" customHeight="1">
      <c r="A30" s="23" t="s">
        <v>95</v>
      </c>
      <c r="B30" s="13" t="s">
        <v>80</v>
      </c>
      <c r="C30" s="40">
        <f>'1 кв. 2015г.'!C30</f>
        <v>2.6</v>
      </c>
      <c r="D30" s="36">
        <v>0</v>
      </c>
      <c r="E30" s="39">
        <f t="shared" si="0"/>
        <v>0</v>
      </c>
    </row>
    <row r="31" spans="1:5" ht="20.25" customHeight="1">
      <c r="A31" s="23" t="s">
        <v>18</v>
      </c>
      <c r="B31" s="13" t="s">
        <v>15</v>
      </c>
      <c r="C31" s="46">
        <f>C32+C37+C34</f>
        <v>16975.9</v>
      </c>
      <c r="D31" s="52">
        <f>D32+D37+D34</f>
        <v>20915.100000000002</v>
      </c>
      <c r="E31" s="39">
        <f t="shared" si="0"/>
        <v>123.20466072491003</v>
      </c>
    </row>
    <row r="32" spans="1:5" ht="21.75" customHeight="1">
      <c r="A32" s="21" t="s">
        <v>38</v>
      </c>
      <c r="B32" s="14" t="s">
        <v>16</v>
      </c>
      <c r="C32" s="41">
        <f>C33</f>
        <v>516.4</v>
      </c>
      <c r="D32" s="53">
        <f>D33</f>
        <v>116.2</v>
      </c>
      <c r="E32" s="39">
        <f t="shared" si="0"/>
        <v>22.501936483346245</v>
      </c>
    </row>
    <row r="33" spans="1:5" ht="54.75" customHeight="1">
      <c r="A33" s="21" t="s">
        <v>1</v>
      </c>
      <c r="B33" s="14" t="s">
        <v>17</v>
      </c>
      <c r="C33" s="29">
        <f>'1 кв. 2015г.'!C33</f>
        <v>516.4</v>
      </c>
      <c r="D33" s="35">
        <v>116.2</v>
      </c>
      <c r="E33" s="39">
        <f t="shared" si="0"/>
        <v>22.501936483346245</v>
      </c>
    </row>
    <row r="34" spans="1:5" ht="36" customHeight="1">
      <c r="A34" s="21" t="s">
        <v>57</v>
      </c>
      <c r="B34" s="14" t="s">
        <v>58</v>
      </c>
      <c r="C34" s="41">
        <f>SUM(C35:C36)</f>
        <v>2459.5</v>
      </c>
      <c r="D34" s="53">
        <f>SUM(D35:D36)</f>
        <v>1017.9</v>
      </c>
      <c r="E34" s="39">
        <f t="shared" si="0"/>
        <v>41.38646066273633</v>
      </c>
    </row>
    <row r="35" spans="1:5" ht="36" customHeight="1">
      <c r="A35" s="21" t="s">
        <v>54</v>
      </c>
      <c r="B35" s="30" t="s">
        <v>76</v>
      </c>
      <c r="C35" s="29">
        <f>'1 кв. 2015г.'!C35</f>
        <v>650</v>
      </c>
      <c r="D35" s="35">
        <v>675</v>
      </c>
      <c r="E35" s="39">
        <f t="shared" si="0"/>
        <v>103.84615384615385</v>
      </c>
    </row>
    <row r="36" spans="1:5" ht="36" customHeight="1">
      <c r="A36" s="21" t="s">
        <v>55</v>
      </c>
      <c r="B36" s="14" t="s">
        <v>75</v>
      </c>
      <c r="C36" s="29">
        <f>'1 кв. 2015г.'!C36</f>
        <v>1809.5</v>
      </c>
      <c r="D36" s="35">
        <v>342.9</v>
      </c>
      <c r="E36" s="39">
        <f t="shared" si="0"/>
        <v>18.949986184028734</v>
      </c>
    </row>
    <row r="37" spans="1:5" ht="23.25" customHeight="1">
      <c r="A37" s="21" t="s">
        <v>39</v>
      </c>
      <c r="B37" s="14" t="s">
        <v>40</v>
      </c>
      <c r="C37" s="41">
        <f>C39+C41</f>
        <v>14000</v>
      </c>
      <c r="D37" s="53">
        <f>D39+D41</f>
        <v>19781</v>
      </c>
      <c r="E37" s="39">
        <f t="shared" si="0"/>
        <v>141.29285714285714</v>
      </c>
    </row>
    <row r="38" spans="1:5" ht="23.25" customHeight="1">
      <c r="A38" s="21" t="s">
        <v>160</v>
      </c>
      <c r="B38" s="14" t="s">
        <v>161</v>
      </c>
      <c r="C38" s="41">
        <f>C39</f>
        <v>12000</v>
      </c>
      <c r="D38" s="53">
        <f>D39</f>
        <v>16810.5</v>
      </c>
      <c r="E38" s="39"/>
    </row>
    <row r="39" spans="1:5" ht="56.25" customHeight="1">
      <c r="A39" s="21" t="s">
        <v>154</v>
      </c>
      <c r="B39" s="14" t="s">
        <v>155</v>
      </c>
      <c r="C39" s="41">
        <v>12000</v>
      </c>
      <c r="D39" s="53">
        <v>16810.5</v>
      </c>
      <c r="E39" s="39">
        <f t="shared" si="0"/>
        <v>140.0875</v>
      </c>
    </row>
    <row r="40" spans="1:5" ht="36.75" customHeight="1">
      <c r="A40" s="21" t="s">
        <v>157</v>
      </c>
      <c r="B40" s="14" t="s">
        <v>156</v>
      </c>
      <c r="C40" s="29">
        <f>C41</f>
        <v>2000</v>
      </c>
      <c r="D40" s="35">
        <f>D41</f>
        <v>2970.5</v>
      </c>
      <c r="E40" s="39">
        <f t="shared" si="0"/>
        <v>148.525</v>
      </c>
    </row>
    <row r="41" spans="1:5" ht="60" customHeight="1">
      <c r="A41" s="21" t="s">
        <v>159</v>
      </c>
      <c r="B41" s="14" t="s">
        <v>158</v>
      </c>
      <c r="C41" s="41">
        <v>2000</v>
      </c>
      <c r="D41" s="53">
        <v>2970.5</v>
      </c>
      <c r="E41" s="39">
        <f t="shared" si="0"/>
        <v>148.525</v>
      </c>
    </row>
    <row r="42" spans="1:5" ht="24" customHeight="1">
      <c r="A42" s="23" t="s">
        <v>20</v>
      </c>
      <c r="B42" s="13" t="s">
        <v>19</v>
      </c>
      <c r="C42" s="46">
        <f>C43</f>
        <v>4</v>
      </c>
      <c r="D42" s="52">
        <f>D43</f>
        <v>5.1</v>
      </c>
      <c r="E42" s="39">
        <f t="shared" si="0"/>
        <v>127.49999999999999</v>
      </c>
    </row>
    <row r="43" spans="1:5" ht="77.25" customHeight="1">
      <c r="A43" s="21" t="s">
        <v>41</v>
      </c>
      <c r="B43" s="14" t="s">
        <v>21</v>
      </c>
      <c r="C43" s="41">
        <f>C44</f>
        <v>4</v>
      </c>
      <c r="D43" s="53">
        <f>D44</f>
        <v>5.1</v>
      </c>
      <c r="E43" s="39">
        <f t="shared" si="0"/>
        <v>127.49999999999999</v>
      </c>
    </row>
    <row r="44" spans="1:5" ht="90.75" customHeight="1">
      <c r="A44" s="21" t="s">
        <v>2</v>
      </c>
      <c r="B44" s="14" t="s">
        <v>22</v>
      </c>
      <c r="C44" s="29">
        <f>'1 кв. 2015г.'!C44</f>
        <v>4</v>
      </c>
      <c r="D44" s="35">
        <v>5.1</v>
      </c>
      <c r="E44" s="39">
        <f t="shared" si="0"/>
        <v>127.49999999999999</v>
      </c>
    </row>
    <row r="45" spans="1:5" ht="55.5" customHeight="1">
      <c r="A45" s="23" t="s">
        <v>51</v>
      </c>
      <c r="B45" s="13" t="s">
        <v>48</v>
      </c>
      <c r="C45" s="46">
        <f>C46</f>
        <v>0</v>
      </c>
      <c r="D45" s="52">
        <f>D46</f>
        <v>0</v>
      </c>
      <c r="E45" s="39"/>
    </row>
    <row r="46" spans="1:5" ht="24.75" customHeight="1">
      <c r="A46" s="21" t="s">
        <v>52</v>
      </c>
      <c r="B46" s="14" t="s">
        <v>49</v>
      </c>
      <c r="C46" s="41">
        <f>C47</f>
        <v>0</v>
      </c>
      <c r="D46" s="53">
        <f>D47</f>
        <v>0</v>
      </c>
      <c r="E46" s="39"/>
    </row>
    <row r="47" spans="1:5" ht="52.5" customHeight="1">
      <c r="A47" s="21" t="s">
        <v>53</v>
      </c>
      <c r="B47" s="14" t="s">
        <v>50</v>
      </c>
      <c r="C47" s="29">
        <v>0</v>
      </c>
      <c r="D47" s="35">
        <v>0</v>
      </c>
      <c r="E47" s="39"/>
    </row>
    <row r="48" spans="1:5" ht="60" customHeight="1">
      <c r="A48" s="23" t="s">
        <v>23</v>
      </c>
      <c r="B48" s="13" t="s">
        <v>24</v>
      </c>
      <c r="C48" s="46">
        <f>C49+C51</f>
        <v>110</v>
      </c>
      <c r="D48" s="52">
        <f>D49+D51</f>
        <v>66.8</v>
      </c>
      <c r="E48" s="39">
        <f t="shared" si="0"/>
        <v>60.72727272727273</v>
      </c>
    </row>
    <row r="49" spans="1:5" ht="140.25" customHeight="1">
      <c r="A49" s="21" t="s">
        <v>89</v>
      </c>
      <c r="B49" s="14" t="s">
        <v>25</v>
      </c>
      <c r="C49" s="41">
        <f>C50</f>
        <v>0</v>
      </c>
      <c r="D49" s="53">
        <f>D50</f>
        <v>0</v>
      </c>
      <c r="E49" s="39" t="e">
        <f t="shared" si="0"/>
        <v>#DIV/0!</v>
      </c>
    </row>
    <row r="50" spans="1:5" ht="111.75" customHeight="1">
      <c r="A50" s="21" t="s">
        <v>3</v>
      </c>
      <c r="B50" s="14" t="s">
        <v>77</v>
      </c>
      <c r="C50" s="29">
        <f>'1 кв. 2015г.'!C50-200</f>
        <v>0</v>
      </c>
      <c r="D50" s="35">
        <v>0</v>
      </c>
      <c r="E50" s="39" t="e">
        <f t="shared" si="0"/>
        <v>#DIV/0!</v>
      </c>
    </row>
    <row r="51" spans="1:5" ht="113.25" customHeight="1">
      <c r="A51" s="21" t="s">
        <v>96</v>
      </c>
      <c r="B51" s="14" t="s">
        <v>26</v>
      </c>
      <c r="C51" s="41">
        <f>C52</f>
        <v>110</v>
      </c>
      <c r="D51" s="53">
        <f>D52</f>
        <v>66.8</v>
      </c>
      <c r="E51" s="39">
        <f t="shared" si="0"/>
        <v>60.72727272727273</v>
      </c>
    </row>
    <row r="52" spans="1:5" ht="108.75" customHeight="1">
      <c r="A52" s="21" t="s">
        <v>91</v>
      </c>
      <c r="B52" s="14" t="s">
        <v>27</v>
      </c>
      <c r="C52" s="29">
        <f>'1 кв. 2015г.'!C52</f>
        <v>110</v>
      </c>
      <c r="D52" s="35">
        <v>66.8</v>
      </c>
      <c r="E52" s="39">
        <f t="shared" si="0"/>
        <v>60.72727272727273</v>
      </c>
    </row>
    <row r="53" spans="1:5" ht="42.75" customHeight="1">
      <c r="A53" s="23" t="s">
        <v>47</v>
      </c>
      <c r="B53" s="13" t="s">
        <v>46</v>
      </c>
      <c r="C53" s="46">
        <f>C54</f>
        <v>0</v>
      </c>
      <c r="D53" s="52">
        <f>D54</f>
        <v>0</v>
      </c>
      <c r="E53" s="39" t="e">
        <f t="shared" si="0"/>
        <v>#DIV/0!</v>
      </c>
    </row>
    <row r="54" spans="1:5" ht="72" customHeight="1">
      <c r="A54" s="21" t="s">
        <v>92</v>
      </c>
      <c r="B54" s="14" t="s">
        <v>43</v>
      </c>
      <c r="C54" s="41">
        <f>C55</f>
        <v>0</v>
      </c>
      <c r="D54" s="53">
        <f>D55</f>
        <v>0</v>
      </c>
      <c r="E54" s="39" t="e">
        <f t="shared" si="0"/>
        <v>#DIV/0!</v>
      </c>
    </row>
    <row r="55" spans="1:5" ht="75" customHeight="1">
      <c r="A55" s="21" t="s">
        <v>4</v>
      </c>
      <c r="B55" s="14" t="s">
        <v>78</v>
      </c>
      <c r="C55" s="29">
        <f>'1 кв. 2015г.'!C55-500</f>
        <v>0</v>
      </c>
      <c r="D55" s="35">
        <v>0</v>
      </c>
      <c r="E55" s="39" t="e">
        <f t="shared" si="0"/>
        <v>#DIV/0!</v>
      </c>
    </row>
    <row r="56" spans="1:5" ht="39" customHeight="1">
      <c r="A56" s="23" t="s">
        <v>132</v>
      </c>
      <c r="B56" s="13" t="s">
        <v>139</v>
      </c>
      <c r="C56" s="41">
        <f>C57</f>
        <v>20</v>
      </c>
      <c r="D56" s="29">
        <f>D57</f>
        <v>0</v>
      </c>
      <c r="E56" s="39"/>
    </row>
    <row r="57" spans="1:5" ht="45" customHeight="1">
      <c r="A57" s="21" t="s">
        <v>142</v>
      </c>
      <c r="B57" s="14" t="s">
        <v>140</v>
      </c>
      <c r="C57" s="45">
        <f>C58</f>
        <v>20</v>
      </c>
      <c r="D57" s="29">
        <f>D58</f>
        <v>0</v>
      </c>
      <c r="E57" s="39"/>
    </row>
    <row r="58" spans="1:5" ht="44.25" customHeight="1">
      <c r="A58" s="21" t="s">
        <v>143</v>
      </c>
      <c r="B58" s="14" t="s">
        <v>141</v>
      </c>
      <c r="C58" s="29">
        <v>20</v>
      </c>
      <c r="D58" s="35">
        <v>0</v>
      </c>
      <c r="E58" s="39"/>
    </row>
    <row r="59" spans="1:5" ht="30" customHeight="1">
      <c r="A59" s="23" t="s">
        <v>56</v>
      </c>
      <c r="B59" s="13" t="s">
        <v>61</v>
      </c>
      <c r="C59" s="46">
        <f>C60</f>
        <v>0</v>
      </c>
      <c r="D59" s="52">
        <f>D60</f>
        <v>0</v>
      </c>
      <c r="E59" s="39"/>
    </row>
    <row r="60" spans="1:5" ht="26.25" customHeight="1">
      <c r="A60" s="21" t="s">
        <v>59</v>
      </c>
      <c r="B60" s="14" t="s">
        <v>62</v>
      </c>
      <c r="C60" s="41">
        <f>C61</f>
        <v>0</v>
      </c>
      <c r="D60" s="53">
        <f>D61</f>
        <v>0</v>
      </c>
      <c r="E60" s="39"/>
    </row>
    <row r="61" spans="1:5" ht="23.25" customHeight="1">
      <c r="A61" s="21" t="s">
        <v>93</v>
      </c>
      <c r="B61" s="14" t="s">
        <v>63</v>
      </c>
      <c r="C61" s="29">
        <v>0</v>
      </c>
      <c r="D61" s="35">
        <v>0</v>
      </c>
      <c r="E61" s="39"/>
    </row>
    <row r="62" spans="1:5" ht="21.75" customHeight="1">
      <c r="A62" s="23" t="s">
        <v>28</v>
      </c>
      <c r="B62" s="13" t="s">
        <v>6</v>
      </c>
      <c r="C62" s="46">
        <f>C63+C73</f>
        <v>3168.2999999999997</v>
      </c>
      <c r="D62" s="52">
        <f>D63+D73+D75</f>
        <v>2061</v>
      </c>
      <c r="E62" s="39">
        <f t="shared" si="0"/>
        <v>65.05065808162107</v>
      </c>
    </row>
    <row r="63" spans="1:5" ht="40.5" customHeight="1">
      <c r="A63" s="21" t="s">
        <v>37</v>
      </c>
      <c r="B63" s="14" t="s">
        <v>29</v>
      </c>
      <c r="C63" s="41">
        <f>C68+C64+C71</f>
        <v>3168.2999999999997</v>
      </c>
      <c r="D63" s="53">
        <f>D68+D64</f>
        <v>2077.2</v>
      </c>
      <c r="E63" s="39">
        <f t="shared" si="0"/>
        <v>65.56197329798314</v>
      </c>
    </row>
    <row r="64" spans="1:5" ht="56.25" customHeight="1">
      <c r="A64" s="21" t="s">
        <v>94</v>
      </c>
      <c r="B64" s="14" t="s">
        <v>81</v>
      </c>
      <c r="C64" s="41">
        <f>C67+C65+C66</f>
        <v>1962.6</v>
      </c>
      <c r="D64" s="41">
        <f>D67+D65+D66</f>
        <v>1962.6</v>
      </c>
      <c r="E64" s="50">
        <f t="shared" si="0"/>
        <v>100</v>
      </c>
    </row>
    <row r="65" spans="1:5" ht="56.25" customHeight="1">
      <c r="A65" s="21" t="s">
        <v>107</v>
      </c>
      <c r="B65" s="14" t="s">
        <v>106</v>
      </c>
      <c r="C65" s="41">
        <v>0</v>
      </c>
      <c r="D65" s="53">
        <v>0</v>
      </c>
      <c r="E65" s="39"/>
    </row>
    <row r="66" spans="1:5" ht="130.5" customHeight="1">
      <c r="A66" s="21" t="s">
        <v>144</v>
      </c>
      <c r="B66" s="14" t="s">
        <v>127</v>
      </c>
      <c r="C66" s="41">
        <v>855</v>
      </c>
      <c r="D66" s="53">
        <v>855</v>
      </c>
      <c r="E66" s="39"/>
    </row>
    <row r="67" spans="1:5" ht="16.5" customHeight="1">
      <c r="A67" s="21" t="s">
        <v>83</v>
      </c>
      <c r="B67" s="14" t="s">
        <v>82</v>
      </c>
      <c r="C67" s="41">
        <v>1107.6</v>
      </c>
      <c r="D67" s="53">
        <v>1107.6</v>
      </c>
      <c r="E67" s="39">
        <f t="shared" si="0"/>
        <v>100</v>
      </c>
    </row>
    <row r="68" spans="1:5" ht="37.5" customHeight="1">
      <c r="A68" s="21" t="s">
        <v>45</v>
      </c>
      <c r="B68" s="14" t="s">
        <v>30</v>
      </c>
      <c r="C68" s="41">
        <f>C69+C70</f>
        <v>205.70000000000002</v>
      </c>
      <c r="D68" s="53">
        <f>D69+D70</f>
        <v>114.6</v>
      </c>
      <c r="E68" s="39">
        <f t="shared" si="0"/>
        <v>55.71220223626639</v>
      </c>
    </row>
    <row r="69" spans="1:5" ht="61.5" customHeight="1">
      <c r="A69" s="21" t="s">
        <v>5</v>
      </c>
      <c r="B69" s="14" t="s">
        <v>31</v>
      </c>
      <c r="C69" s="41">
        <f>200.3+4.4</f>
        <v>204.70000000000002</v>
      </c>
      <c r="D69" s="53">
        <v>113.6</v>
      </c>
      <c r="E69" s="39">
        <f t="shared" si="0"/>
        <v>55.49584758182705</v>
      </c>
    </row>
    <row r="70" spans="1:5" ht="61.5" customHeight="1">
      <c r="A70" s="43" t="s">
        <v>105</v>
      </c>
      <c r="B70" s="14" t="s">
        <v>102</v>
      </c>
      <c r="C70" s="41">
        <v>1</v>
      </c>
      <c r="D70" s="55">
        <v>1</v>
      </c>
      <c r="E70" s="39">
        <f t="shared" si="0"/>
        <v>100</v>
      </c>
    </row>
    <row r="71" spans="1:5" ht="26.25" customHeight="1">
      <c r="A71" s="43" t="s">
        <v>123</v>
      </c>
      <c r="B71" s="14" t="s">
        <v>120</v>
      </c>
      <c r="C71" s="41">
        <f>C72</f>
        <v>1000</v>
      </c>
      <c r="D71" s="55">
        <f>D72</f>
        <v>0</v>
      </c>
      <c r="E71" s="39"/>
    </row>
    <row r="72" spans="1:5" ht="75.75" customHeight="1">
      <c r="A72" s="43" t="s">
        <v>122</v>
      </c>
      <c r="B72" s="14" t="s">
        <v>167</v>
      </c>
      <c r="C72" s="41">
        <v>1000</v>
      </c>
      <c r="D72" s="55">
        <v>0</v>
      </c>
      <c r="E72" s="39"/>
    </row>
    <row r="73" spans="1:5" ht="32.25" customHeight="1">
      <c r="A73" s="27" t="s">
        <v>64</v>
      </c>
      <c r="B73" s="14" t="s">
        <v>65</v>
      </c>
      <c r="C73" s="41">
        <f>C74</f>
        <v>0</v>
      </c>
      <c r="D73" s="55">
        <f>D74</f>
        <v>0</v>
      </c>
      <c r="E73" s="39" t="e">
        <f t="shared" si="0"/>
        <v>#DIV/0!</v>
      </c>
    </row>
    <row r="74" spans="1:5" ht="41.25" customHeight="1">
      <c r="A74" s="27" t="s">
        <v>67</v>
      </c>
      <c r="B74" s="14" t="s">
        <v>124</v>
      </c>
      <c r="C74" s="31">
        <f>'1 кв. 2015г.'!C70</f>
        <v>0</v>
      </c>
      <c r="D74" s="37">
        <v>0</v>
      </c>
      <c r="E74" s="39" t="e">
        <f t="shared" si="0"/>
        <v>#DIV/0!</v>
      </c>
    </row>
    <row r="75" spans="1:5" ht="52.5" customHeight="1">
      <c r="A75" s="27" t="s">
        <v>104</v>
      </c>
      <c r="B75" s="30" t="s">
        <v>101</v>
      </c>
      <c r="C75" s="41">
        <v>0</v>
      </c>
      <c r="D75" s="37">
        <v>-16.2</v>
      </c>
      <c r="E75" s="39"/>
    </row>
    <row r="76" spans="1:5" ht="33" customHeight="1" thickBot="1">
      <c r="A76" s="25" t="s">
        <v>32</v>
      </c>
      <c r="B76" s="11"/>
      <c r="C76" s="57">
        <f>C17+C62</f>
        <v>23638.2</v>
      </c>
      <c r="D76" s="56">
        <f>D17+D62</f>
        <v>24727.4</v>
      </c>
      <c r="E76" s="39">
        <f t="shared" si="0"/>
        <v>104.60779585586045</v>
      </c>
    </row>
    <row r="77" spans="1:4" ht="12.75">
      <c r="A77" s="8"/>
      <c r="B77" s="8"/>
      <c r="C77" s="8"/>
      <c r="D77" s="2"/>
    </row>
    <row r="78" spans="1:4" ht="12.75">
      <c r="A78" s="8"/>
      <c r="B78" s="8"/>
      <c r="C78" s="8"/>
      <c r="D78" s="2"/>
    </row>
    <row r="80" spans="1:3" ht="12.75">
      <c r="A80" s="7"/>
      <c r="B80" s="7"/>
      <c r="C80" s="7"/>
    </row>
    <row r="81" spans="1:3" ht="12.75">
      <c r="A81" s="7"/>
      <c r="B81" s="7"/>
      <c r="C81" s="7"/>
    </row>
    <row r="85" spans="1:3" ht="12.75">
      <c r="A85" s="7"/>
      <c r="B85" s="7"/>
      <c r="C85" s="7"/>
    </row>
  </sheetData>
  <sheetProtection/>
  <mergeCells count="15">
    <mergeCell ref="A7:D7"/>
    <mergeCell ref="A8:D8"/>
    <mergeCell ref="A10:D10"/>
    <mergeCell ref="B1:D1"/>
    <mergeCell ref="B2:D2"/>
    <mergeCell ref="B3:D3"/>
    <mergeCell ref="B4:D4"/>
    <mergeCell ref="B5:D5"/>
    <mergeCell ref="A6:D6"/>
    <mergeCell ref="E13:E16"/>
    <mergeCell ref="D13:D16"/>
    <mergeCell ref="A9:D9"/>
    <mergeCell ref="A13:A16"/>
    <mergeCell ref="B13:B16"/>
    <mergeCell ref="C13:C1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="75" zoomScaleNormal="75" zoomScaleSheetLayoutView="75" zoomScalePageLayoutView="0" workbookViewId="0" topLeftCell="A4">
      <selection activeCell="C31" sqref="C31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66"/>
      <c r="C1" s="66"/>
      <c r="D1" s="66"/>
      <c r="E1" s="9"/>
      <c r="F1" s="1"/>
    </row>
    <row r="2" spans="2:4" ht="19.5" customHeight="1">
      <c r="B2" s="66"/>
      <c r="C2" s="66"/>
      <c r="D2" s="66"/>
    </row>
    <row r="3" spans="2:5" ht="17.25" customHeight="1">
      <c r="B3" s="66"/>
      <c r="C3" s="66"/>
      <c r="D3" s="66"/>
      <c r="E3" s="2"/>
    </row>
    <row r="4" spans="2:4" ht="17.25" customHeight="1">
      <c r="B4" s="66"/>
      <c r="C4" s="66"/>
      <c r="D4" s="66"/>
    </row>
    <row r="5" spans="1:7" ht="18">
      <c r="A5" s="10"/>
      <c r="B5" s="66"/>
      <c r="C5" s="66"/>
      <c r="D5" s="67"/>
      <c r="E5" s="10"/>
      <c r="F5" s="5"/>
      <c r="G5" s="2"/>
    </row>
    <row r="6" spans="1:7" ht="18">
      <c r="A6" s="61" t="s">
        <v>33</v>
      </c>
      <c r="B6" s="62"/>
      <c r="C6" s="62"/>
      <c r="D6" s="62"/>
      <c r="E6" s="10"/>
      <c r="F6" s="5"/>
      <c r="G6" s="2"/>
    </row>
    <row r="7" spans="1:7" ht="18">
      <c r="A7" s="61" t="s">
        <v>148</v>
      </c>
      <c r="B7" s="62"/>
      <c r="C7" s="62"/>
      <c r="D7" s="62"/>
      <c r="E7" s="10"/>
      <c r="F7" s="5"/>
      <c r="G7" s="2"/>
    </row>
    <row r="8" spans="1:8" ht="18">
      <c r="A8" s="63" t="s">
        <v>34</v>
      </c>
      <c r="B8" s="63"/>
      <c r="C8" s="63"/>
      <c r="D8" s="63"/>
      <c r="E8" s="2"/>
      <c r="G8" s="2"/>
      <c r="H8" s="2"/>
    </row>
    <row r="9" spans="1:8" ht="12.75">
      <c r="A9" s="74"/>
      <c r="B9" s="74"/>
      <c r="C9" s="74"/>
      <c r="D9" s="74"/>
      <c r="E9" s="4"/>
      <c r="G9" s="2"/>
      <c r="H9" s="4"/>
    </row>
    <row r="10" spans="1:8" ht="12.75">
      <c r="A10" s="64"/>
      <c r="B10" s="65"/>
      <c r="C10" s="65"/>
      <c r="D10" s="65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36</v>
      </c>
    </row>
    <row r="13" spans="1:5" ht="12.75">
      <c r="A13" s="75" t="s">
        <v>8</v>
      </c>
      <c r="B13" s="78" t="s">
        <v>9</v>
      </c>
      <c r="C13" s="78" t="s">
        <v>69</v>
      </c>
      <c r="D13" s="71" t="s">
        <v>149</v>
      </c>
      <c r="E13" s="68" t="s">
        <v>79</v>
      </c>
    </row>
    <row r="14" spans="1:5" ht="12.75">
      <c r="A14" s="76"/>
      <c r="B14" s="79"/>
      <c r="C14" s="81"/>
      <c r="D14" s="72"/>
      <c r="E14" s="69"/>
    </row>
    <row r="15" spans="1:5" ht="12.75">
      <c r="A15" s="76"/>
      <c r="B15" s="79"/>
      <c r="C15" s="81"/>
      <c r="D15" s="72"/>
      <c r="E15" s="69"/>
    </row>
    <row r="16" spans="1:5" ht="13.5" thickBot="1">
      <c r="A16" s="77"/>
      <c r="B16" s="80"/>
      <c r="C16" s="82"/>
      <c r="D16" s="73"/>
      <c r="E16" s="70"/>
    </row>
    <row r="17" spans="1:5" ht="18" customHeight="1">
      <c r="A17" s="15" t="s">
        <v>0</v>
      </c>
      <c r="B17" s="12" t="s">
        <v>7</v>
      </c>
      <c r="C17" s="16">
        <f>C18+C24+C31+C42+C45+C48+C53+C56+C59+C30</f>
        <v>20469.9</v>
      </c>
      <c r="D17" s="32">
        <f>D18+D24+D30+D31+D42+D45+D48+D53+D59+D56</f>
        <v>0</v>
      </c>
      <c r="E17" s="39">
        <f>D17/C17*100</f>
        <v>0</v>
      </c>
    </row>
    <row r="18" spans="1:5" ht="18" customHeight="1">
      <c r="A18" s="17" t="s">
        <v>10</v>
      </c>
      <c r="B18" s="13" t="s">
        <v>11</v>
      </c>
      <c r="C18" s="18">
        <f>C19</f>
        <v>2672.2</v>
      </c>
      <c r="D18" s="33">
        <f>D19</f>
        <v>0</v>
      </c>
      <c r="E18" s="39">
        <f>D18/C18*100</f>
        <v>0</v>
      </c>
    </row>
    <row r="19" spans="1:5" ht="18" customHeight="1">
      <c r="A19" s="17" t="s">
        <v>35</v>
      </c>
      <c r="B19" s="14" t="s">
        <v>12</v>
      </c>
      <c r="C19" s="19">
        <f>C20+C21+C23</f>
        <v>2672.2</v>
      </c>
      <c r="D19" s="34">
        <f>D20+D21+D23+D22</f>
        <v>0</v>
      </c>
      <c r="E19" s="39">
        <f>D19/C19*100</f>
        <v>0</v>
      </c>
    </row>
    <row r="20" spans="1:5" ht="91.5" customHeight="1">
      <c r="A20" s="20" t="s">
        <v>70</v>
      </c>
      <c r="B20" s="14" t="s">
        <v>13</v>
      </c>
      <c r="C20" s="28">
        <f>'1 полуг.2015г'!C20</f>
        <v>2672.2</v>
      </c>
      <c r="D20" s="34">
        <v>0</v>
      </c>
      <c r="E20" s="39">
        <f>D20/C20*100</f>
        <v>0</v>
      </c>
    </row>
    <row r="21" spans="1:5" ht="153" customHeight="1">
      <c r="A21" s="20" t="s">
        <v>97</v>
      </c>
      <c r="B21" s="14" t="s">
        <v>14</v>
      </c>
      <c r="C21" s="28">
        <v>0</v>
      </c>
      <c r="D21" s="34">
        <v>0</v>
      </c>
      <c r="E21" s="39"/>
    </row>
    <row r="22" spans="1:5" ht="58.5" customHeight="1">
      <c r="A22" s="21" t="s">
        <v>73</v>
      </c>
      <c r="B22" s="14" t="s">
        <v>72</v>
      </c>
      <c r="C22" s="28">
        <v>0</v>
      </c>
      <c r="D22" s="35">
        <v>0</v>
      </c>
      <c r="E22" s="39"/>
    </row>
    <row r="23" spans="1:5" ht="117.75" customHeight="1">
      <c r="A23" s="21" t="s">
        <v>98</v>
      </c>
      <c r="B23" s="14" t="s">
        <v>68</v>
      </c>
      <c r="C23" s="29">
        <v>0</v>
      </c>
      <c r="D23" s="35">
        <v>0</v>
      </c>
      <c r="E23" s="39"/>
    </row>
    <row r="24" spans="1:5" ht="35.25" customHeight="1">
      <c r="A24" s="23" t="s">
        <v>114</v>
      </c>
      <c r="B24" s="13" t="s">
        <v>109</v>
      </c>
      <c r="C24" s="46">
        <f>C25</f>
        <v>685.2</v>
      </c>
      <c r="D24" s="40">
        <f>D25</f>
        <v>0</v>
      </c>
      <c r="E24" s="39"/>
    </row>
    <row r="25" spans="1:5" ht="35.25" customHeight="1">
      <c r="A25" s="21" t="s">
        <v>119</v>
      </c>
      <c r="B25" s="14" t="s">
        <v>110</v>
      </c>
      <c r="C25" s="45">
        <f>C26+C27+C28+C29</f>
        <v>685.2</v>
      </c>
      <c r="D25" s="29">
        <f>D26+D27+D28+D29</f>
        <v>0</v>
      </c>
      <c r="E25" s="39"/>
    </row>
    <row r="26" spans="1:5" ht="35.25" customHeight="1">
      <c r="A26" s="44" t="s">
        <v>115</v>
      </c>
      <c r="B26" s="14" t="s">
        <v>108</v>
      </c>
      <c r="C26" s="29">
        <f>'1 полуг.2015г'!C26</f>
        <v>200</v>
      </c>
      <c r="D26" s="35">
        <v>0</v>
      </c>
      <c r="E26" s="39"/>
    </row>
    <row r="27" spans="1:5" ht="35.25" customHeight="1">
      <c r="A27" s="44" t="s">
        <v>116</v>
      </c>
      <c r="B27" s="14" t="s">
        <v>111</v>
      </c>
      <c r="C27" s="29">
        <f>'1 полуг.2015г'!C27</f>
        <v>20</v>
      </c>
      <c r="D27" s="35">
        <v>0</v>
      </c>
      <c r="E27" s="39"/>
    </row>
    <row r="28" spans="1:5" ht="35.25" customHeight="1">
      <c r="A28" s="44" t="s">
        <v>117</v>
      </c>
      <c r="B28" s="14" t="s">
        <v>112</v>
      </c>
      <c r="C28" s="29">
        <f>'1 полуг.2015г'!C28</f>
        <v>465.2</v>
      </c>
      <c r="D28" s="35">
        <v>0</v>
      </c>
      <c r="E28" s="39"/>
    </row>
    <row r="29" spans="1:5" ht="35.25" customHeight="1">
      <c r="A29" s="44" t="s">
        <v>118</v>
      </c>
      <c r="B29" s="14" t="s">
        <v>113</v>
      </c>
      <c r="C29" s="29">
        <f>'1 полуг.2015г'!C29</f>
        <v>0</v>
      </c>
      <c r="D29" s="35">
        <v>0</v>
      </c>
      <c r="E29" s="39"/>
    </row>
    <row r="30" spans="1:5" ht="35.25" customHeight="1">
      <c r="A30" s="23" t="s">
        <v>88</v>
      </c>
      <c r="B30" s="13" t="s">
        <v>80</v>
      </c>
      <c r="C30" s="40">
        <v>2.6</v>
      </c>
      <c r="D30" s="36">
        <v>0</v>
      </c>
      <c r="E30" s="39"/>
    </row>
    <row r="31" spans="1:5" ht="20.25" customHeight="1">
      <c r="A31" s="23" t="s">
        <v>18</v>
      </c>
      <c r="B31" s="13" t="s">
        <v>15</v>
      </c>
      <c r="C31" s="24">
        <f>C32+C37+C34</f>
        <v>16975.9</v>
      </c>
      <c r="D31" s="36">
        <f>D32+D37+D34</f>
        <v>0</v>
      </c>
      <c r="E31" s="39">
        <f aca="true" t="shared" si="0" ref="E31:E44">D31/C31*100</f>
        <v>0</v>
      </c>
    </row>
    <row r="32" spans="1:5" ht="21.75" customHeight="1">
      <c r="A32" s="21" t="s">
        <v>38</v>
      </c>
      <c r="B32" s="14" t="s">
        <v>16</v>
      </c>
      <c r="C32" s="22">
        <f>C33</f>
        <v>516.4</v>
      </c>
      <c r="D32" s="35">
        <f>D33</f>
        <v>0</v>
      </c>
      <c r="E32" s="39">
        <f t="shared" si="0"/>
        <v>0</v>
      </c>
    </row>
    <row r="33" spans="1:5" ht="57.75" customHeight="1">
      <c r="A33" s="21" t="s">
        <v>1</v>
      </c>
      <c r="B33" s="14" t="s">
        <v>17</v>
      </c>
      <c r="C33" s="29">
        <f>'1 полуг.2015г'!C33</f>
        <v>516.4</v>
      </c>
      <c r="D33" s="35">
        <v>0</v>
      </c>
      <c r="E33" s="39">
        <f t="shared" si="0"/>
        <v>0</v>
      </c>
    </row>
    <row r="34" spans="1:5" ht="36" customHeight="1">
      <c r="A34" s="21" t="s">
        <v>57</v>
      </c>
      <c r="B34" s="14" t="s">
        <v>58</v>
      </c>
      <c r="C34" s="22">
        <f>SUM(C35:C36)</f>
        <v>2459.5</v>
      </c>
      <c r="D34" s="35">
        <f>SUM(D35:D36)</f>
        <v>0</v>
      </c>
      <c r="E34" s="39">
        <f t="shared" si="0"/>
        <v>0</v>
      </c>
    </row>
    <row r="35" spans="1:5" ht="36" customHeight="1">
      <c r="A35" s="21" t="s">
        <v>54</v>
      </c>
      <c r="B35" s="30" t="s">
        <v>76</v>
      </c>
      <c r="C35" s="29">
        <f>'1 полуг.2015г'!C35</f>
        <v>650</v>
      </c>
      <c r="D35" s="35">
        <v>0</v>
      </c>
      <c r="E35" s="39">
        <f t="shared" si="0"/>
        <v>0</v>
      </c>
    </row>
    <row r="36" spans="1:5" ht="36" customHeight="1">
      <c r="A36" s="21" t="s">
        <v>55</v>
      </c>
      <c r="B36" s="14" t="s">
        <v>75</v>
      </c>
      <c r="C36" s="29">
        <f>'1 полуг.2015г'!C36</f>
        <v>1809.5</v>
      </c>
      <c r="D36" s="35">
        <v>0</v>
      </c>
      <c r="E36" s="39">
        <f t="shared" si="0"/>
        <v>0</v>
      </c>
    </row>
    <row r="37" spans="1:5" ht="23.25" customHeight="1">
      <c r="A37" s="21" t="s">
        <v>39</v>
      </c>
      <c r="B37" s="14" t="s">
        <v>40</v>
      </c>
      <c r="C37" s="41">
        <f>C39+C41</f>
        <v>14000</v>
      </c>
      <c r="D37" s="53">
        <f>D39+D41</f>
        <v>0</v>
      </c>
      <c r="E37" s="39">
        <f t="shared" si="0"/>
        <v>0</v>
      </c>
    </row>
    <row r="38" spans="1:5" ht="23.25" customHeight="1">
      <c r="A38" s="21" t="s">
        <v>160</v>
      </c>
      <c r="B38" s="14" t="s">
        <v>162</v>
      </c>
      <c r="C38" s="41">
        <f>C39</f>
        <v>12000</v>
      </c>
      <c r="D38" s="54">
        <f>D39</f>
        <v>0</v>
      </c>
      <c r="E38" s="39">
        <f t="shared" si="0"/>
        <v>0</v>
      </c>
    </row>
    <row r="39" spans="1:5" ht="54" customHeight="1">
      <c r="A39" s="21" t="s">
        <v>154</v>
      </c>
      <c r="B39" s="14" t="s">
        <v>155</v>
      </c>
      <c r="C39" s="41">
        <v>12000</v>
      </c>
      <c r="D39" s="53">
        <v>0</v>
      </c>
      <c r="E39" s="39">
        <f t="shared" si="0"/>
        <v>0</v>
      </c>
    </row>
    <row r="40" spans="1:5" ht="32.25" customHeight="1">
      <c r="A40" s="21" t="s">
        <v>157</v>
      </c>
      <c r="B40" s="14" t="s">
        <v>156</v>
      </c>
      <c r="C40" s="45">
        <f>C41</f>
        <v>2000</v>
      </c>
      <c r="D40" s="29">
        <f>D41</f>
        <v>0</v>
      </c>
      <c r="E40" s="39">
        <f t="shared" si="0"/>
        <v>0</v>
      </c>
    </row>
    <row r="41" spans="1:5" ht="54" customHeight="1">
      <c r="A41" s="21" t="s">
        <v>159</v>
      </c>
      <c r="B41" s="14" t="s">
        <v>158</v>
      </c>
      <c r="C41" s="41">
        <v>2000</v>
      </c>
      <c r="D41" s="53">
        <v>0</v>
      </c>
      <c r="E41" s="39">
        <f t="shared" si="0"/>
        <v>0</v>
      </c>
    </row>
    <row r="42" spans="1:5" ht="24" customHeight="1">
      <c r="A42" s="23" t="s">
        <v>20</v>
      </c>
      <c r="B42" s="13" t="s">
        <v>19</v>
      </c>
      <c r="C42" s="46">
        <f>C43</f>
        <v>4</v>
      </c>
      <c r="D42" s="52">
        <f>D43</f>
        <v>0</v>
      </c>
      <c r="E42" s="39">
        <f t="shared" si="0"/>
        <v>0</v>
      </c>
    </row>
    <row r="43" spans="1:5" ht="73.5" customHeight="1">
      <c r="A43" s="21" t="s">
        <v>41</v>
      </c>
      <c r="B43" s="14" t="s">
        <v>21</v>
      </c>
      <c r="C43" s="41">
        <f>C44</f>
        <v>4</v>
      </c>
      <c r="D43" s="53">
        <f>D44</f>
        <v>0</v>
      </c>
      <c r="E43" s="39">
        <f t="shared" si="0"/>
        <v>0</v>
      </c>
    </row>
    <row r="44" spans="1:5" ht="92.25" customHeight="1">
      <c r="A44" s="21" t="s">
        <v>2</v>
      </c>
      <c r="B44" s="14" t="s">
        <v>22</v>
      </c>
      <c r="C44" s="29">
        <f>'1 полуг.2015г'!C44</f>
        <v>4</v>
      </c>
      <c r="D44" s="35">
        <v>0</v>
      </c>
      <c r="E44" s="39">
        <f t="shared" si="0"/>
        <v>0</v>
      </c>
    </row>
    <row r="45" spans="1:5" ht="55.5" customHeight="1">
      <c r="A45" s="23" t="s">
        <v>51</v>
      </c>
      <c r="B45" s="13" t="s">
        <v>48</v>
      </c>
      <c r="C45" s="46">
        <f>C46</f>
        <v>0</v>
      </c>
      <c r="D45" s="58">
        <f>D46</f>
        <v>0</v>
      </c>
      <c r="E45" s="39"/>
    </row>
    <row r="46" spans="1:5" ht="24.75" customHeight="1">
      <c r="A46" s="21" t="s">
        <v>52</v>
      </c>
      <c r="B46" s="14" t="s">
        <v>49</v>
      </c>
      <c r="C46" s="41">
        <f>C47</f>
        <v>0</v>
      </c>
      <c r="D46" s="53">
        <f>D47</f>
        <v>0</v>
      </c>
      <c r="E46" s="39"/>
    </row>
    <row r="47" spans="1:5" ht="52.5" customHeight="1">
      <c r="A47" s="21" t="s">
        <v>53</v>
      </c>
      <c r="B47" s="14" t="s">
        <v>50</v>
      </c>
      <c r="C47" s="29">
        <v>0</v>
      </c>
      <c r="D47" s="35">
        <v>0</v>
      </c>
      <c r="E47" s="39"/>
    </row>
    <row r="48" spans="1:5" ht="60" customHeight="1">
      <c r="A48" s="23" t="s">
        <v>23</v>
      </c>
      <c r="B48" s="13" t="s">
        <v>24</v>
      </c>
      <c r="C48" s="46">
        <f>C49+C51</f>
        <v>110</v>
      </c>
      <c r="D48" s="52">
        <f>D49+D51</f>
        <v>0</v>
      </c>
      <c r="E48" s="39">
        <f aca="true" t="shared" si="1" ref="E48:E55">D48/C48*100</f>
        <v>0</v>
      </c>
    </row>
    <row r="49" spans="1:5" ht="137.25" customHeight="1">
      <c r="A49" s="21" t="s">
        <v>89</v>
      </c>
      <c r="B49" s="14" t="s">
        <v>25</v>
      </c>
      <c r="C49" s="41">
        <f>C50</f>
        <v>0</v>
      </c>
      <c r="D49" s="53">
        <f>D50</f>
        <v>0</v>
      </c>
      <c r="E49" s="39" t="e">
        <f t="shared" si="1"/>
        <v>#DIV/0!</v>
      </c>
    </row>
    <row r="50" spans="1:5" ht="111.75" customHeight="1">
      <c r="A50" s="21" t="s">
        <v>3</v>
      </c>
      <c r="B50" s="14" t="s">
        <v>77</v>
      </c>
      <c r="C50" s="45">
        <f>'1 полуг.2015г'!C50</f>
        <v>0</v>
      </c>
      <c r="D50" s="53">
        <v>0</v>
      </c>
      <c r="E50" s="39" t="e">
        <f t="shared" si="1"/>
        <v>#DIV/0!</v>
      </c>
    </row>
    <row r="51" spans="1:5" ht="113.25" customHeight="1">
      <c r="A51" s="21" t="s">
        <v>42</v>
      </c>
      <c r="B51" s="14" t="s">
        <v>26</v>
      </c>
      <c r="C51" s="41">
        <f>C52</f>
        <v>110</v>
      </c>
      <c r="D51" s="53">
        <f>D52</f>
        <v>0</v>
      </c>
      <c r="E51" s="39">
        <f t="shared" si="1"/>
        <v>0</v>
      </c>
    </row>
    <row r="52" spans="1:5" ht="111" customHeight="1">
      <c r="A52" s="21" t="s">
        <v>90</v>
      </c>
      <c r="B52" s="14" t="s">
        <v>27</v>
      </c>
      <c r="C52" s="45">
        <f>'1 полуг.2015г'!C52</f>
        <v>110</v>
      </c>
      <c r="D52" s="53">
        <v>0</v>
      </c>
      <c r="E52" s="39">
        <f t="shared" si="1"/>
        <v>0</v>
      </c>
    </row>
    <row r="53" spans="1:5" ht="42.75" customHeight="1">
      <c r="A53" s="23" t="s">
        <v>47</v>
      </c>
      <c r="B53" s="13" t="s">
        <v>46</v>
      </c>
      <c r="C53" s="46">
        <f>C54</f>
        <v>0</v>
      </c>
      <c r="D53" s="52">
        <f>D54</f>
        <v>0</v>
      </c>
      <c r="E53" s="39" t="e">
        <f t="shared" si="1"/>
        <v>#DIV/0!</v>
      </c>
    </row>
    <row r="54" spans="1:5" ht="72" customHeight="1">
      <c r="A54" s="21" t="s">
        <v>92</v>
      </c>
      <c r="B54" s="14" t="s">
        <v>43</v>
      </c>
      <c r="C54" s="41">
        <f>C55</f>
        <v>0</v>
      </c>
      <c r="D54" s="53">
        <f>D55</f>
        <v>0</v>
      </c>
      <c r="E54" s="39" t="e">
        <f t="shared" si="1"/>
        <v>#DIV/0!</v>
      </c>
    </row>
    <row r="55" spans="1:5" ht="77.25" customHeight="1">
      <c r="A55" s="21" t="s">
        <v>4</v>
      </c>
      <c r="B55" s="14" t="s">
        <v>78</v>
      </c>
      <c r="C55" s="45">
        <f>'1 полуг.2015г'!C55</f>
        <v>0</v>
      </c>
      <c r="D55" s="53">
        <v>0</v>
      </c>
      <c r="E55" s="39" t="e">
        <f t="shared" si="1"/>
        <v>#DIV/0!</v>
      </c>
    </row>
    <row r="56" spans="1:5" ht="25.5" customHeight="1">
      <c r="A56" s="23" t="s">
        <v>132</v>
      </c>
      <c r="B56" s="13" t="s">
        <v>131</v>
      </c>
      <c r="C56" s="46">
        <f>C57</f>
        <v>20</v>
      </c>
      <c r="D56" s="40">
        <f>D57</f>
        <v>0</v>
      </c>
      <c r="E56" s="39"/>
    </row>
    <row r="57" spans="1:5" ht="37.5" customHeight="1">
      <c r="A57" s="21" t="s">
        <v>129</v>
      </c>
      <c r="B57" s="14" t="s">
        <v>126</v>
      </c>
      <c r="C57" s="45">
        <f>C58</f>
        <v>20</v>
      </c>
      <c r="D57" s="53">
        <f>D58</f>
        <v>0</v>
      </c>
      <c r="E57" s="39"/>
    </row>
    <row r="58" spans="1:5" ht="38.25" customHeight="1">
      <c r="A58" s="21" t="s">
        <v>130</v>
      </c>
      <c r="B58" s="14" t="s">
        <v>125</v>
      </c>
      <c r="C58" s="45">
        <v>20</v>
      </c>
      <c r="D58" s="53">
        <v>0</v>
      </c>
      <c r="E58" s="39"/>
    </row>
    <row r="59" spans="1:5" ht="30" customHeight="1">
      <c r="A59" s="23" t="s">
        <v>56</v>
      </c>
      <c r="B59" s="13" t="s">
        <v>61</v>
      </c>
      <c r="C59" s="46">
        <f>C60</f>
        <v>0</v>
      </c>
      <c r="D59" s="52">
        <f>D60</f>
        <v>0</v>
      </c>
      <c r="E59" s="39"/>
    </row>
    <row r="60" spans="1:5" ht="26.25" customHeight="1">
      <c r="A60" s="21" t="s">
        <v>59</v>
      </c>
      <c r="B60" s="14" t="s">
        <v>62</v>
      </c>
      <c r="C60" s="41">
        <f>C61</f>
        <v>0</v>
      </c>
      <c r="D60" s="53">
        <f>D61</f>
        <v>0</v>
      </c>
      <c r="E60" s="39"/>
    </row>
    <row r="61" spans="1:5" ht="23.25" customHeight="1">
      <c r="A61" s="21" t="s">
        <v>93</v>
      </c>
      <c r="B61" s="14" t="s">
        <v>63</v>
      </c>
      <c r="C61" s="45">
        <v>0</v>
      </c>
      <c r="D61" s="53">
        <v>0</v>
      </c>
      <c r="E61" s="39"/>
    </row>
    <row r="62" spans="1:5" ht="21.75" customHeight="1">
      <c r="A62" s="23" t="s">
        <v>28</v>
      </c>
      <c r="B62" s="13" t="s">
        <v>6</v>
      </c>
      <c r="C62" s="46">
        <f>C63+C73</f>
        <v>205.70000000000002</v>
      </c>
      <c r="D62" s="52">
        <f>D63+D73+D75</f>
        <v>0</v>
      </c>
      <c r="E62" s="39">
        <f aca="true" t="shared" si="2" ref="E62:E76">D62/C62*100</f>
        <v>0</v>
      </c>
    </row>
    <row r="63" spans="1:5" ht="40.5" customHeight="1">
      <c r="A63" s="21" t="s">
        <v>37</v>
      </c>
      <c r="B63" s="14" t="s">
        <v>29</v>
      </c>
      <c r="C63" s="41">
        <f>C68+C64+C71</f>
        <v>205.70000000000002</v>
      </c>
      <c r="D63" s="53">
        <f>D68+D64+D71</f>
        <v>0</v>
      </c>
      <c r="E63" s="39">
        <f t="shared" si="2"/>
        <v>0</v>
      </c>
    </row>
    <row r="64" spans="1:5" ht="41.25" customHeight="1">
      <c r="A64" s="21" t="s">
        <v>94</v>
      </c>
      <c r="B64" s="14" t="s">
        <v>81</v>
      </c>
      <c r="C64" s="41">
        <f>C65+C67+C66</f>
        <v>0</v>
      </c>
      <c r="D64" s="54">
        <f>D65+D67+D66</f>
        <v>0</v>
      </c>
      <c r="E64" s="39" t="e">
        <f t="shared" si="2"/>
        <v>#DIV/0!</v>
      </c>
    </row>
    <row r="65" spans="1:5" ht="66" customHeight="1">
      <c r="A65" s="21" t="s">
        <v>107</v>
      </c>
      <c r="B65" s="14" t="s">
        <v>106</v>
      </c>
      <c r="C65" s="41">
        <v>0</v>
      </c>
      <c r="D65" s="53">
        <v>0</v>
      </c>
      <c r="E65" s="39" t="e">
        <f t="shared" si="2"/>
        <v>#DIV/0!</v>
      </c>
    </row>
    <row r="66" spans="1:5" ht="36" customHeight="1">
      <c r="A66" s="21" t="s">
        <v>128</v>
      </c>
      <c r="B66" s="14" t="s">
        <v>127</v>
      </c>
      <c r="C66" s="41">
        <v>0</v>
      </c>
      <c r="D66" s="53">
        <v>0</v>
      </c>
      <c r="E66" s="39"/>
    </row>
    <row r="67" spans="1:5" ht="16.5" customHeight="1">
      <c r="A67" s="21" t="s">
        <v>83</v>
      </c>
      <c r="B67" s="14" t="s">
        <v>82</v>
      </c>
      <c r="C67" s="41">
        <v>0</v>
      </c>
      <c r="D67" s="53">
        <v>0</v>
      </c>
      <c r="E67" s="39" t="e">
        <f t="shared" si="2"/>
        <v>#DIV/0!</v>
      </c>
    </row>
    <row r="68" spans="1:5" ht="37.5" customHeight="1">
      <c r="A68" s="21" t="s">
        <v>45</v>
      </c>
      <c r="B68" s="14" t="s">
        <v>30</v>
      </c>
      <c r="C68" s="41">
        <f>C69+C70</f>
        <v>205.70000000000002</v>
      </c>
      <c r="D68" s="54">
        <f>D69+D70</f>
        <v>0</v>
      </c>
      <c r="E68" s="39">
        <f t="shared" si="2"/>
        <v>0</v>
      </c>
    </row>
    <row r="69" spans="1:5" ht="61.5" customHeight="1">
      <c r="A69" s="21" t="s">
        <v>5</v>
      </c>
      <c r="B69" s="14" t="s">
        <v>31</v>
      </c>
      <c r="C69" s="41">
        <f>'1 полуг.2015г'!C69</f>
        <v>204.70000000000002</v>
      </c>
      <c r="D69" s="53">
        <v>0</v>
      </c>
      <c r="E69" s="39">
        <f t="shared" si="2"/>
        <v>0</v>
      </c>
    </row>
    <row r="70" spans="1:5" ht="61.5" customHeight="1">
      <c r="A70" s="43" t="s">
        <v>103</v>
      </c>
      <c r="B70" s="14" t="s">
        <v>102</v>
      </c>
      <c r="C70" s="41">
        <v>1</v>
      </c>
      <c r="D70" s="55">
        <v>0</v>
      </c>
      <c r="E70" s="39">
        <f t="shared" si="2"/>
        <v>0</v>
      </c>
    </row>
    <row r="71" spans="1:5" ht="32.25" customHeight="1">
      <c r="A71" s="43" t="s">
        <v>123</v>
      </c>
      <c r="B71" s="14" t="s">
        <v>120</v>
      </c>
      <c r="C71" s="41">
        <f>C72</f>
        <v>0</v>
      </c>
      <c r="D71" s="54">
        <f>D72</f>
        <v>0</v>
      </c>
      <c r="E71" s="39" t="e">
        <f t="shared" si="2"/>
        <v>#DIV/0!</v>
      </c>
    </row>
    <row r="72" spans="1:5" ht="75" customHeight="1">
      <c r="A72" s="43" t="s">
        <v>122</v>
      </c>
      <c r="B72" s="14" t="s">
        <v>121</v>
      </c>
      <c r="C72" s="41">
        <v>0</v>
      </c>
      <c r="D72" s="55">
        <v>0</v>
      </c>
      <c r="E72" s="39" t="e">
        <f t="shared" si="2"/>
        <v>#DIV/0!</v>
      </c>
    </row>
    <row r="73" spans="1:5" ht="30" customHeight="1">
      <c r="A73" s="27" t="s">
        <v>64</v>
      </c>
      <c r="B73" s="14" t="s">
        <v>65</v>
      </c>
      <c r="C73" s="41">
        <f>C74</f>
        <v>0</v>
      </c>
      <c r="D73" s="55">
        <f>D74</f>
        <v>0</v>
      </c>
      <c r="E73" s="39" t="e">
        <f t="shared" si="2"/>
        <v>#DIV/0!</v>
      </c>
    </row>
    <row r="74" spans="1:5" ht="41.25" customHeight="1">
      <c r="A74" s="27" t="s">
        <v>67</v>
      </c>
      <c r="B74" s="14" t="s">
        <v>66</v>
      </c>
      <c r="C74" s="60">
        <f>'1 полуг.2015г'!C74</f>
        <v>0</v>
      </c>
      <c r="D74" s="55">
        <v>0</v>
      </c>
      <c r="E74" s="39" t="e">
        <f t="shared" si="2"/>
        <v>#DIV/0!</v>
      </c>
    </row>
    <row r="75" spans="1:5" ht="54.75" customHeight="1">
      <c r="A75" s="27" t="s">
        <v>104</v>
      </c>
      <c r="B75" s="30" t="s">
        <v>101</v>
      </c>
      <c r="C75" s="41">
        <v>0</v>
      </c>
      <c r="D75" s="55">
        <v>0</v>
      </c>
      <c r="E75" s="39"/>
    </row>
    <row r="76" spans="1:5" ht="33" customHeight="1" thickBot="1">
      <c r="A76" s="25" t="s">
        <v>32</v>
      </c>
      <c r="B76" s="11"/>
      <c r="C76" s="57">
        <f>C17+C62</f>
        <v>20675.600000000002</v>
      </c>
      <c r="D76" s="59">
        <f>D17+D62</f>
        <v>0</v>
      </c>
      <c r="E76" s="39">
        <f t="shared" si="2"/>
        <v>0</v>
      </c>
    </row>
    <row r="77" spans="1:4" ht="12.75">
      <c r="A77" s="8"/>
      <c r="B77" s="8"/>
      <c r="C77" s="8"/>
      <c r="D77" s="2"/>
    </row>
    <row r="78" spans="1:4" ht="12.75">
      <c r="A78" s="8"/>
      <c r="B78" s="8"/>
      <c r="C78" s="8"/>
      <c r="D78" s="2"/>
    </row>
    <row r="80" spans="1:3" ht="12.75">
      <c r="A80" s="7"/>
      <c r="B80" s="7"/>
      <c r="C80" s="7"/>
    </row>
    <row r="81" spans="1:3" ht="12.75">
      <c r="A81" s="7"/>
      <c r="B81" s="7"/>
      <c r="C81" s="7"/>
    </row>
    <row r="85" spans="1:3" ht="12.75">
      <c r="A85" s="7"/>
      <c r="B85" s="7"/>
      <c r="C85" s="7"/>
    </row>
  </sheetData>
  <sheetProtection/>
  <mergeCells count="15">
    <mergeCell ref="E13:E16"/>
    <mergeCell ref="D13:D16"/>
    <mergeCell ref="A9:D9"/>
    <mergeCell ref="A13:A16"/>
    <mergeCell ref="B13:B16"/>
    <mergeCell ref="C13:C16"/>
    <mergeCell ref="A7:D7"/>
    <mergeCell ref="A8:D8"/>
    <mergeCell ref="A10:D10"/>
    <mergeCell ref="B1:D1"/>
    <mergeCell ref="B2:D2"/>
    <mergeCell ref="B3:D3"/>
    <mergeCell ref="B4:D4"/>
    <mergeCell ref="B5:D5"/>
    <mergeCell ref="A6:D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="75" zoomScaleNormal="75" zoomScaleSheetLayoutView="75" zoomScalePageLayoutView="0" workbookViewId="0" topLeftCell="A72">
      <selection activeCell="F66" sqref="F66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66"/>
      <c r="C1" s="66"/>
      <c r="D1" s="66"/>
      <c r="E1" s="9"/>
      <c r="F1" s="1"/>
    </row>
    <row r="2" spans="2:4" ht="19.5" customHeight="1">
      <c r="B2" s="66"/>
      <c r="C2" s="66"/>
      <c r="D2" s="66"/>
    </row>
    <row r="3" spans="2:5" ht="17.25" customHeight="1">
      <c r="B3" s="66"/>
      <c r="C3" s="66"/>
      <c r="D3" s="66"/>
      <c r="E3" s="2"/>
    </row>
    <row r="4" spans="2:4" ht="17.25" customHeight="1">
      <c r="B4" s="66"/>
      <c r="C4" s="66"/>
      <c r="D4" s="66"/>
    </row>
    <row r="5" spans="1:7" ht="18">
      <c r="A5" s="10"/>
      <c r="B5" s="66"/>
      <c r="C5" s="66"/>
      <c r="D5" s="67"/>
      <c r="E5" s="10"/>
      <c r="F5" s="5"/>
      <c r="G5" s="2"/>
    </row>
    <row r="6" spans="1:7" ht="18">
      <c r="A6" s="61" t="s">
        <v>33</v>
      </c>
      <c r="B6" s="62"/>
      <c r="C6" s="62"/>
      <c r="D6" s="62"/>
      <c r="E6" s="10"/>
      <c r="F6" s="5"/>
      <c r="G6" s="2"/>
    </row>
    <row r="7" spans="1:7" ht="18">
      <c r="A7" s="61" t="s">
        <v>146</v>
      </c>
      <c r="B7" s="62"/>
      <c r="C7" s="62"/>
      <c r="D7" s="62"/>
      <c r="E7" s="10"/>
      <c r="F7" s="5"/>
      <c r="G7" s="2"/>
    </row>
    <row r="8" spans="1:8" ht="18">
      <c r="A8" s="63" t="s">
        <v>34</v>
      </c>
      <c r="B8" s="63"/>
      <c r="C8" s="63"/>
      <c r="D8" s="63"/>
      <c r="E8" s="2"/>
      <c r="G8" s="2"/>
      <c r="H8" s="2"/>
    </row>
    <row r="9" spans="1:8" ht="12.75">
      <c r="A9" s="74"/>
      <c r="B9" s="74"/>
      <c r="C9" s="74"/>
      <c r="D9" s="74"/>
      <c r="E9" s="4"/>
      <c r="G9" s="2"/>
      <c r="H9" s="4"/>
    </row>
    <row r="10" spans="1:8" ht="12.75">
      <c r="A10" s="64"/>
      <c r="B10" s="65"/>
      <c r="C10" s="65"/>
      <c r="D10" s="65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36</v>
      </c>
    </row>
    <row r="13" spans="1:5" ht="12.75">
      <c r="A13" s="75" t="s">
        <v>8</v>
      </c>
      <c r="B13" s="78" t="s">
        <v>9</v>
      </c>
      <c r="C13" s="78" t="s">
        <v>69</v>
      </c>
      <c r="D13" s="71" t="s">
        <v>147</v>
      </c>
      <c r="E13" s="84" t="s">
        <v>145</v>
      </c>
    </row>
    <row r="14" spans="1:5" ht="12.75">
      <c r="A14" s="76"/>
      <c r="B14" s="79"/>
      <c r="C14" s="81"/>
      <c r="D14" s="72"/>
      <c r="E14" s="85"/>
    </row>
    <row r="15" spans="1:5" ht="12.75">
      <c r="A15" s="76"/>
      <c r="B15" s="79"/>
      <c r="C15" s="81"/>
      <c r="D15" s="72"/>
      <c r="E15" s="85"/>
    </row>
    <row r="16" spans="1:5" ht="13.5" thickBot="1">
      <c r="A16" s="77"/>
      <c r="B16" s="80"/>
      <c r="C16" s="82"/>
      <c r="D16" s="73"/>
      <c r="E16" s="86"/>
    </row>
    <row r="17" spans="1:5" ht="18" customHeight="1">
      <c r="A17" s="17" t="s">
        <v>0</v>
      </c>
      <c r="B17" s="13" t="s">
        <v>7</v>
      </c>
      <c r="C17" s="18">
        <f>C18+C24+C31+C42+C45+C48+C53+C56+C30</f>
        <v>20469.9</v>
      </c>
      <c r="D17" s="18">
        <f>D18+D24+D31+D42+D45+D48+D53+D56+D30</f>
        <v>0</v>
      </c>
      <c r="E17" s="47">
        <f>D17/C17*100</f>
        <v>0</v>
      </c>
    </row>
    <row r="18" spans="1:5" ht="18" customHeight="1">
      <c r="A18" s="17" t="s">
        <v>10</v>
      </c>
      <c r="B18" s="13" t="s">
        <v>11</v>
      </c>
      <c r="C18" s="18">
        <f>C19</f>
        <v>2672.2</v>
      </c>
      <c r="D18" s="33">
        <f>D19</f>
        <v>0</v>
      </c>
      <c r="E18" s="39">
        <f>D18/C18*100</f>
        <v>0</v>
      </c>
    </row>
    <row r="19" spans="1:5" ht="18" customHeight="1">
      <c r="A19" s="17" t="s">
        <v>35</v>
      </c>
      <c r="B19" s="14" t="s">
        <v>12</v>
      </c>
      <c r="C19" s="19">
        <f>C20+C21+C23</f>
        <v>2672.2</v>
      </c>
      <c r="D19" s="34">
        <f>D20+D21+D23+D22</f>
        <v>0</v>
      </c>
      <c r="E19" s="39">
        <f>D19/C19*100</f>
        <v>0</v>
      </c>
    </row>
    <row r="20" spans="1:5" ht="91.5" customHeight="1">
      <c r="A20" s="20" t="s">
        <v>70</v>
      </c>
      <c r="B20" s="14" t="s">
        <v>13</v>
      </c>
      <c r="C20" s="28">
        <f>'9 м-ев 2015г.'!C20</f>
        <v>2672.2</v>
      </c>
      <c r="D20" s="34">
        <v>0</v>
      </c>
      <c r="E20" s="39">
        <f>D20/C20*100</f>
        <v>0</v>
      </c>
    </row>
    <row r="21" spans="1:5" ht="147.75" customHeight="1">
      <c r="A21" s="20" t="s">
        <v>99</v>
      </c>
      <c r="B21" s="14" t="s">
        <v>14</v>
      </c>
      <c r="C21" s="28">
        <v>0</v>
      </c>
      <c r="D21" s="34">
        <v>0</v>
      </c>
      <c r="E21" s="39"/>
    </row>
    <row r="22" spans="1:5" ht="53.25" customHeight="1">
      <c r="A22" s="21" t="s">
        <v>73</v>
      </c>
      <c r="B22" s="14" t="s">
        <v>138</v>
      </c>
      <c r="C22" s="28">
        <v>0</v>
      </c>
      <c r="D22" s="35">
        <v>0</v>
      </c>
      <c r="E22" s="39"/>
    </row>
    <row r="23" spans="1:5" ht="112.5" customHeight="1">
      <c r="A23" s="21" t="s">
        <v>100</v>
      </c>
      <c r="B23" s="14" t="s">
        <v>68</v>
      </c>
      <c r="C23" s="29">
        <v>0</v>
      </c>
      <c r="D23" s="35">
        <v>0</v>
      </c>
      <c r="E23" s="39"/>
    </row>
    <row r="24" spans="1:5" ht="52.5" customHeight="1">
      <c r="A24" s="23" t="s">
        <v>114</v>
      </c>
      <c r="B24" s="13" t="s">
        <v>109</v>
      </c>
      <c r="C24" s="46">
        <f>C25</f>
        <v>685.2</v>
      </c>
      <c r="D24" s="40">
        <f>D25</f>
        <v>0</v>
      </c>
      <c r="E24" s="39">
        <f aca="true" t="shared" si="0" ref="E24:E29">D24/C24*100</f>
        <v>0</v>
      </c>
    </row>
    <row r="25" spans="1:5" ht="37.5" customHeight="1">
      <c r="A25" s="21" t="s">
        <v>119</v>
      </c>
      <c r="B25" s="14" t="s">
        <v>110</v>
      </c>
      <c r="C25" s="45">
        <f>C26+C27+C28+C29</f>
        <v>685.2</v>
      </c>
      <c r="D25" s="29">
        <f>D26+D27+D28+D29</f>
        <v>0</v>
      </c>
      <c r="E25" s="39">
        <f t="shared" si="0"/>
        <v>0</v>
      </c>
    </row>
    <row r="26" spans="1:5" ht="62.25" customHeight="1">
      <c r="A26" s="44" t="s">
        <v>115</v>
      </c>
      <c r="B26" s="14" t="s">
        <v>108</v>
      </c>
      <c r="C26" s="29">
        <f>'9 м-ев 2015г.'!C26</f>
        <v>200</v>
      </c>
      <c r="D26" s="35">
        <v>0</v>
      </c>
      <c r="E26" s="39">
        <f t="shared" si="0"/>
        <v>0</v>
      </c>
    </row>
    <row r="27" spans="1:5" ht="76.5" customHeight="1">
      <c r="A27" s="44" t="s">
        <v>116</v>
      </c>
      <c r="B27" s="14" t="s">
        <v>111</v>
      </c>
      <c r="C27" s="29">
        <f>'9 м-ев 2015г.'!C27</f>
        <v>20</v>
      </c>
      <c r="D27" s="35">
        <v>0</v>
      </c>
      <c r="E27" s="39">
        <f t="shared" si="0"/>
        <v>0</v>
      </c>
    </row>
    <row r="28" spans="1:5" ht="77.25" customHeight="1">
      <c r="A28" s="44" t="s">
        <v>117</v>
      </c>
      <c r="B28" s="14" t="s">
        <v>112</v>
      </c>
      <c r="C28" s="29">
        <f>'9 м-ев 2015г.'!C28</f>
        <v>465.2</v>
      </c>
      <c r="D28" s="35">
        <v>0</v>
      </c>
      <c r="E28" s="39">
        <f t="shared" si="0"/>
        <v>0</v>
      </c>
    </row>
    <row r="29" spans="1:5" ht="81.75" customHeight="1">
      <c r="A29" s="44" t="s">
        <v>118</v>
      </c>
      <c r="B29" s="14" t="s">
        <v>113</v>
      </c>
      <c r="C29" s="29">
        <v>0</v>
      </c>
      <c r="D29" s="35">
        <v>0</v>
      </c>
      <c r="E29" s="39" t="e">
        <f t="shared" si="0"/>
        <v>#DIV/0!</v>
      </c>
    </row>
    <row r="30" spans="1:5" ht="43.5" customHeight="1">
      <c r="A30" s="23" t="s">
        <v>95</v>
      </c>
      <c r="B30" s="13" t="s">
        <v>80</v>
      </c>
      <c r="C30" s="40">
        <f>'9 м-ев 2015г.'!C30</f>
        <v>2.6</v>
      </c>
      <c r="D30" s="36">
        <v>0</v>
      </c>
      <c r="E30" s="39">
        <f aca="true" t="shared" si="1" ref="E30:E44">D30/C30*100</f>
        <v>0</v>
      </c>
    </row>
    <row r="31" spans="1:5" ht="20.25" customHeight="1">
      <c r="A31" s="23" t="s">
        <v>18</v>
      </c>
      <c r="B31" s="13" t="s">
        <v>15</v>
      </c>
      <c r="C31" s="24">
        <f>C32+C37+C34</f>
        <v>16975.9</v>
      </c>
      <c r="D31" s="36">
        <f>D32+D37+D34</f>
        <v>0</v>
      </c>
      <c r="E31" s="39">
        <f t="shared" si="1"/>
        <v>0</v>
      </c>
    </row>
    <row r="32" spans="1:5" ht="21.75" customHeight="1">
      <c r="A32" s="21" t="s">
        <v>38</v>
      </c>
      <c r="B32" s="14" t="s">
        <v>16</v>
      </c>
      <c r="C32" s="22">
        <f>C33</f>
        <v>516.4</v>
      </c>
      <c r="D32" s="35">
        <f>D33</f>
        <v>0</v>
      </c>
      <c r="E32" s="39">
        <f t="shared" si="1"/>
        <v>0</v>
      </c>
    </row>
    <row r="33" spans="1:5" ht="57.75" customHeight="1">
      <c r="A33" s="21" t="s">
        <v>1</v>
      </c>
      <c r="B33" s="14" t="s">
        <v>17</v>
      </c>
      <c r="C33" s="29">
        <f>'9 м-ев 2015г.'!C33</f>
        <v>516.4</v>
      </c>
      <c r="D33" s="35">
        <v>0</v>
      </c>
      <c r="E33" s="39">
        <f t="shared" si="1"/>
        <v>0</v>
      </c>
    </row>
    <row r="34" spans="1:5" ht="24" customHeight="1">
      <c r="A34" s="21" t="s">
        <v>57</v>
      </c>
      <c r="B34" s="14" t="s">
        <v>58</v>
      </c>
      <c r="C34" s="22">
        <f>SUM(C35:C36)</f>
        <v>2459.5</v>
      </c>
      <c r="D34" s="35">
        <f>SUM(D35:D36)</f>
        <v>0</v>
      </c>
      <c r="E34" s="39">
        <f t="shared" si="1"/>
        <v>0</v>
      </c>
    </row>
    <row r="35" spans="1:5" ht="29.25" customHeight="1">
      <c r="A35" s="21" t="s">
        <v>54</v>
      </c>
      <c r="B35" s="30" t="s">
        <v>76</v>
      </c>
      <c r="C35" s="29">
        <f>'9 м-ев 2015г.'!C35</f>
        <v>650</v>
      </c>
      <c r="D35" s="35">
        <v>0</v>
      </c>
      <c r="E35" s="39">
        <f t="shared" si="1"/>
        <v>0</v>
      </c>
    </row>
    <row r="36" spans="1:5" ht="24.75" customHeight="1">
      <c r="A36" s="21" t="s">
        <v>55</v>
      </c>
      <c r="B36" s="14" t="s">
        <v>75</v>
      </c>
      <c r="C36" s="29">
        <f>'9 м-ев 2015г.'!C36</f>
        <v>1809.5</v>
      </c>
      <c r="D36" s="35">
        <v>0</v>
      </c>
      <c r="E36" s="39">
        <f t="shared" si="1"/>
        <v>0</v>
      </c>
    </row>
    <row r="37" spans="1:5" ht="19.5" customHeight="1">
      <c r="A37" s="21" t="s">
        <v>39</v>
      </c>
      <c r="B37" s="14" t="s">
        <v>40</v>
      </c>
      <c r="C37" s="22">
        <f>C39+C40</f>
        <v>14000</v>
      </c>
      <c r="D37" s="22">
        <f>D39+D40</f>
        <v>0</v>
      </c>
      <c r="E37" s="39">
        <f t="shared" si="1"/>
        <v>0</v>
      </c>
    </row>
    <row r="38" spans="1:5" ht="19.5" customHeight="1">
      <c r="A38" s="21" t="s">
        <v>160</v>
      </c>
      <c r="B38" s="14" t="s">
        <v>161</v>
      </c>
      <c r="C38" s="41">
        <f>C39</f>
        <v>12000</v>
      </c>
      <c r="D38" s="29">
        <f>D39</f>
        <v>0</v>
      </c>
      <c r="E38" s="39"/>
    </row>
    <row r="39" spans="1:5" ht="56.25" customHeight="1">
      <c r="A39" s="21" t="s">
        <v>154</v>
      </c>
      <c r="B39" s="14" t="s">
        <v>155</v>
      </c>
      <c r="C39" s="29">
        <v>12000</v>
      </c>
      <c r="D39" s="35">
        <v>0</v>
      </c>
      <c r="E39" s="39">
        <f t="shared" si="1"/>
        <v>0</v>
      </c>
    </row>
    <row r="40" spans="1:5" ht="26.25" customHeight="1">
      <c r="A40" s="21" t="s">
        <v>157</v>
      </c>
      <c r="B40" s="14" t="s">
        <v>165</v>
      </c>
      <c r="C40" s="29">
        <f>C41</f>
        <v>2000</v>
      </c>
      <c r="D40" s="29">
        <f>D41</f>
        <v>0</v>
      </c>
      <c r="E40" s="39">
        <f t="shared" si="1"/>
        <v>0</v>
      </c>
    </row>
    <row r="41" spans="1:5" ht="59.25" customHeight="1">
      <c r="A41" s="21" t="s">
        <v>159</v>
      </c>
      <c r="B41" s="14" t="s">
        <v>166</v>
      </c>
      <c r="C41" s="22">
        <v>2000</v>
      </c>
      <c r="D41" s="35">
        <f>D43</f>
        <v>0</v>
      </c>
      <c r="E41" s="39">
        <f t="shared" si="1"/>
        <v>0</v>
      </c>
    </row>
    <row r="42" spans="1:5" ht="28.5" customHeight="1">
      <c r="A42" s="23" t="s">
        <v>20</v>
      </c>
      <c r="B42" s="13" t="s">
        <v>19</v>
      </c>
      <c r="C42" s="24">
        <f>C43</f>
        <v>4</v>
      </c>
      <c r="D42" s="24">
        <f>D43</f>
        <v>0</v>
      </c>
      <c r="E42" s="39">
        <f t="shared" si="1"/>
        <v>0</v>
      </c>
    </row>
    <row r="43" spans="1:5" ht="69.75" customHeight="1">
      <c r="A43" s="21" t="s">
        <v>41</v>
      </c>
      <c r="B43" s="14" t="s">
        <v>21</v>
      </c>
      <c r="C43" s="22">
        <f>C44</f>
        <v>4</v>
      </c>
      <c r="D43" s="35">
        <f>D44</f>
        <v>0</v>
      </c>
      <c r="E43" s="39">
        <f t="shared" si="1"/>
        <v>0</v>
      </c>
    </row>
    <row r="44" spans="1:5" ht="88.5" customHeight="1">
      <c r="A44" s="21" t="s">
        <v>2</v>
      </c>
      <c r="B44" s="14" t="s">
        <v>22</v>
      </c>
      <c r="C44" s="29">
        <f>'9 м-ев 2015г.'!C44</f>
        <v>4</v>
      </c>
      <c r="D44" s="35">
        <v>0</v>
      </c>
      <c r="E44" s="39">
        <f t="shared" si="1"/>
        <v>0</v>
      </c>
    </row>
    <row r="45" spans="1:5" ht="55.5" customHeight="1">
      <c r="A45" s="23" t="s">
        <v>51</v>
      </c>
      <c r="B45" s="13" t="s">
        <v>48</v>
      </c>
      <c r="C45" s="24">
        <f>C46</f>
        <v>0</v>
      </c>
      <c r="D45" s="36">
        <f>D46</f>
        <v>0</v>
      </c>
      <c r="E45" s="39"/>
    </row>
    <row r="46" spans="1:5" ht="18" customHeight="1">
      <c r="A46" s="21" t="s">
        <v>52</v>
      </c>
      <c r="B46" s="14" t="s">
        <v>49</v>
      </c>
      <c r="C46" s="22">
        <f>C47</f>
        <v>0</v>
      </c>
      <c r="D46" s="35">
        <f>D47</f>
        <v>0</v>
      </c>
      <c r="E46" s="39"/>
    </row>
    <row r="47" spans="1:5" ht="52.5" customHeight="1">
      <c r="A47" s="21" t="s">
        <v>53</v>
      </c>
      <c r="B47" s="14" t="s">
        <v>50</v>
      </c>
      <c r="C47" s="29">
        <f>'9 м-ев 2015г.'!C47</f>
        <v>0</v>
      </c>
      <c r="D47" s="35">
        <v>0</v>
      </c>
      <c r="E47" s="39"/>
    </row>
    <row r="48" spans="1:5" ht="60" customHeight="1">
      <c r="A48" s="23" t="s">
        <v>23</v>
      </c>
      <c r="B48" s="13" t="s">
        <v>24</v>
      </c>
      <c r="C48" s="24">
        <f>C49+C51</f>
        <v>110</v>
      </c>
      <c r="D48" s="36">
        <f>D49+D51</f>
        <v>0</v>
      </c>
      <c r="E48" s="39">
        <f aca="true" t="shared" si="2" ref="E48:E55">D48/C48*100</f>
        <v>0</v>
      </c>
    </row>
    <row r="49" spans="1:5" ht="133.5" customHeight="1">
      <c r="A49" s="21" t="s">
        <v>89</v>
      </c>
      <c r="B49" s="14" t="s">
        <v>25</v>
      </c>
      <c r="C49" s="22">
        <f>C50</f>
        <v>0</v>
      </c>
      <c r="D49" s="35">
        <f>D50</f>
        <v>0</v>
      </c>
      <c r="E49" s="39" t="e">
        <f t="shared" si="2"/>
        <v>#DIV/0!</v>
      </c>
    </row>
    <row r="50" spans="1:5" ht="111.75" customHeight="1">
      <c r="A50" s="21" t="s">
        <v>3</v>
      </c>
      <c r="B50" s="14" t="s">
        <v>77</v>
      </c>
      <c r="C50" s="29">
        <f>'9 м-ев 2015г.'!C50</f>
        <v>0</v>
      </c>
      <c r="D50" s="35">
        <v>0</v>
      </c>
      <c r="E50" s="39" t="e">
        <f t="shared" si="2"/>
        <v>#DIV/0!</v>
      </c>
    </row>
    <row r="51" spans="1:5" ht="113.25" customHeight="1">
      <c r="A51" s="21" t="s">
        <v>42</v>
      </c>
      <c r="B51" s="14" t="s">
        <v>26</v>
      </c>
      <c r="C51" s="22">
        <f>C52</f>
        <v>110</v>
      </c>
      <c r="D51" s="35">
        <f>D52</f>
        <v>0</v>
      </c>
      <c r="E51" s="39">
        <f t="shared" si="2"/>
        <v>0</v>
      </c>
    </row>
    <row r="52" spans="1:5" ht="109.5" customHeight="1">
      <c r="A52" s="21" t="s">
        <v>90</v>
      </c>
      <c r="B52" s="14" t="s">
        <v>27</v>
      </c>
      <c r="C52" s="29">
        <f>'9 м-ев 2015г.'!C52</f>
        <v>110</v>
      </c>
      <c r="D52" s="35">
        <v>0</v>
      </c>
      <c r="E52" s="39">
        <f t="shared" si="2"/>
        <v>0</v>
      </c>
    </row>
    <row r="53" spans="1:5" ht="42" customHeight="1">
      <c r="A53" s="23" t="s">
        <v>47</v>
      </c>
      <c r="B53" s="13" t="s">
        <v>46</v>
      </c>
      <c r="C53" s="24">
        <f>C54</f>
        <v>0</v>
      </c>
      <c r="D53" s="36">
        <f>D54</f>
        <v>0</v>
      </c>
      <c r="E53" s="39" t="e">
        <f t="shared" si="2"/>
        <v>#DIV/0!</v>
      </c>
    </row>
    <row r="54" spans="1:5" ht="115.5" customHeight="1">
      <c r="A54" s="21" t="s">
        <v>44</v>
      </c>
      <c r="B54" s="14" t="s">
        <v>43</v>
      </c>
      <c r="C54" s="22">
        <f>C55</f>
        <v>0</v>
      </c>
      <c r="D54" s="35">
        <f>D55</f>
        <v>0</v>
      </c>
      <c r="E54" s="39" t="e">
        <f t="shared" si="2"/>
        <v>#DIV/0!</v>
      </c>
    </row>
    <row r="55" spans="1:5" ht="77.25" customHeight="1">
      <c r="A55" s="21" t="s">
        <v>4</v>
      </c>
      <c r="B55" s="14" t="s">
        <v>78</v>
      </c>
      <c r="C55" s="29">
        <f>'9 м-ев 2015г.'!C55</f>
        <v>0</v>
      </c>
      <c r="D55" s="35">
        <v>0</v>
      </c>
      <c r="E55" s="39" t="e">
        <f t="shared" si="2"/>
        <v>#DIV/0!</v>
      </c>
    </row>
    <row r="56" spans="1:5" ht="24" customHeight="1">
      <c r="A56" s="23" t="s">
        <v>132</v>
      </c>
      <c r="B56" s="13" t="s">
        <v>139</v>
      </c>
      <c r="C56" s="24">
        <f>C57</f>
        <v>20</v>
      </c>
      <c r="D56" s="36">
        <f>D57</f>
        <v>0</v>
      </c>
      <c r="E56" s="39"/>
    </row>
    <row r="57" spans="1:5" ht="44.25" customHeight="1">
      <c r="A57" s="21" t="s">
        <v>142</v>
      </c>
      <c r="B57" s="14" t="s">
        <v>140</v>
      </c>
      <c r="C57" s="22">
        <f>C58</f>
        <v>20</v>
      </c>
      <c r="D57" s="35">
        <f>D58</f>
        <v>0</v>
      </c>
      <c r="E57" s="39"/>
    </row>
    <row r="58" spans="1:5" ht="57" customHeight="1">
      <c r="A58" s="21" t="s">
        <v>143</v>
      </c>
      <c r="B58" s="14" t="s">
        <v>141</v>
      </c>
      <c r="C58" s="29">
        <v>20</v>
      </c>
      <c r="D58" s="35">
        <v>0</v>
      </c>
      <c r="E58" s="39"/>
    </row>
    <row r="59" spans="1:5" ht="21.75" customHeight="1">
      <c r="A59" s="23" t="s">
        <v>28</v>
      </c>
      <c r="B59" s="13" t="s">
        <v>6</v>
      </c>
      <c r="C59" s="24">
        <f>C60+C72+C74</f>
        <v>205.70000000000002</v>
      </c>
      <c r="D59" s="24">
        <f>D60+D72+D74</f>
        <v>0</v>
      </c>
      <c r="E59" s="39">
        <f aca="true" t="shared" si="3" ref="E59:E75">D59/C59*100</f>
        <v>0</v>
      </c>
    </row>
    <row r="60" spans="1:5" ht="41.25" customHeight="1">
      <c r="A60" s="21" t="s">
        <v>37</v>
      </c>
      <c r="B60" s="14" t="s">
        <v>29</v>
      </c>
      <c r="C60" s="22">
        <f>C61+C63+C67+C70</f>
        <v>205.70000000000002</v>
      </c>
      <c r="D60" s="22">
        <f>D63+D67+D70+D61</f>
        <v>0</v>
      </c>
      <c r="E60" s="39">
        <f t="shared" si="3"/>
        <v>0</v>
      </c>
    </row>
    <row r="61" spans="1:5" ht="41.25" customHeight="1">
      <c r="A61" s="21" t="s">
        <v>136</v>
      </c>
      <c r="B61" s="14" t="s">
        <v>134</v>
      </c>
      <c r="C61" s="22">
        <f>C62</f>
        <v>0</v>
      </c>
      <c r="D61" s="22">
        <f>D62</f>
        <v>0</v>
      </c>
      <c r="E61" s="39" t="e">
        <f t="shared" si="3"/>
        <v>#DIV/0!</v>
      </c>
    </row>
    <row r="62" spans="1:5" ht="41.25" customHeight="1">
      <c r="A62" s="21" t="s">
        <v>137</v>
      </c>
      <c r="B62" s="14" t="s">
        <v>135</v>
      </c>
      <c r="C62" s="22">
        <v>0</v>
      </c>
      <c r="D62" s="22">
        <v>0</v>
      </c>
      <c r="E62" s="39" t="e">
        <f t="shared" si="3"/>
        <v>#DIV/0!</v>
      </c>
    </row>
    <row r="63" spans="1:5" ht="48" customHeight="1">
      <c r="A63" s="21" t="s">
        <v>94</v>
      </c>
      <c r="B63" s="14" t="s">
        <v>81</v>
      </c>
      <c r="C63" s="22">
        <f>C64+C66+C65</f>
        <v>0</v>
      </c>
      <c r="D63" s="22">
        <f>D64+D66+D65</f>
        <v>0</v>
      </c>
      <c r="E63" s="39" t="e">
        <f t="shared" si="3"/>
        <v>#DIV/0!</v>
      </c>
    </row>
    <row r="64" spans="1:5" ht="59.25" customHeight="1">
      <c r="A64" s="21" t="s">
        <v>107</v>
      </c>
      <c r="B64" s="14" t="s">
        <v>106</v>
      </c>
      <c r="C64" s="22">
        <v>0</v>
      </c>
      <c r="D64" s="35">
        <v>0</v>
      </c>
      <c r="E64" s="39" t="e">
        <f t="shared" si="3"/>
        <v>#DIV/0!</v>
      </c>
    </row>
    <row r="65" spans="1:5" ht="129.75" customHeight="1">
      <c r="A65" s="21" t="s">
        <v>144</v>
      </c>
      <c r="B65" s="14" t="s">
        <v>133</v>
      </c>
      <c r="C65" s="22">
        <v>0</v>
      </c>
      <c r="D65" s="35">
        <v>0</v>
      </c>
      <c r="E65" s="39" t="e">
        <f t="shared" si="3"/>
        <v>#DIV/0!</v>
      </c>
    </row>
    <row r="66" spans="1:5" ht="27.75" customHeight="1">
      <c r="A66" s="21" t="s">
        <v>83</v>
      </c>
      <c r="B66" s="14" t="s">
        <v>82</v>
      </c>
      <c r="C66" s="22">
        <f>'9 м-ев 2015г.'!C67</f>
        <v>0</v>
      </c>
      <c r="D66" s="35">
        <v>0</v>
      </c>
      <c r="E66" s="39" t="e">
        <f t="shared" si="3"/>
        <v>#DIV/0!</v>
      </c>
    </row>
    <row r="67" spans="1:5" ht="37.5" customHeight="1">
      <c r="A67" s="21" t="s">
        <v>45</v>
      </c>
      <c r="B67" s="14" t="s">
        <v>30</v>
      </c>
      <c r="C67" s="22">
        <f>C68+C69</f>
        <v>205.70000000000002</v>
      </c>
      <c r="D67" s="35">
        <f>D68+D69</f>
        <v>0</v>
      </c>
      <c r="E67" s="39">
        <f t="shared" si="3"/>
        <v>0</v>
      </c>
    </row>
    <row r="68" spans="1:5" ht="55.5" customHeight="1">
      <c r="A68" s="21" t="s">
        <v>5</v>
      </c>
      <c r="B68" s="14" t="s">
        <v>31</v>
      </c>
      <c r="C68" s="22">
        <f>'9 м-ев 2015г.'!C69</f>
        <v>204.70000000000002</v>
      </c>
      <c r="D68" s="35">
        <v>0</v>
      </c>
      <c r="E68" s="39">
        <f t="shared" si="3"/>
        <v>0</v>
      </c>
    </row>
    <row r="69" spans="1:5" ht="55.5" customHeight="1">
      <c r="A69" s="43" t="s">
        <v>105</v>
      </c>
      <c r="B69" s="14" t="s">
        <v>102</v>
      </c>
      <c r="C69" s="22">
        <v>1</v>
      </c>
      <c r="D69" s="37">
        <v>0</v>
      </c>
      <c r="E69" s="39">
        <f t="shared" si="3"/>
        <v>0</v>
      </c>
    </row>
    <row r="70" spans="1:5" ht="27" customHeight="1">
      <c r="A70" s="43" t="s">
        <v>123</v>
      </c>
      <c r="B70" s="14" t="s">
        <v>120</v>
      </c>
      <c r="C70" s="22">
        <f>C71</f>
        <v>0</v>
      </c>
      <c r="D70" s="22">
        <f>D71</f>
        <v>0</v>
      </c>
      <c r="E70" s="39" t="e">
        <f t="shared" si="3"/>
        <v>#DIV/0!</v>
      </c>
    </row>
    <row r="71" spans="1:5" ht="71.25" customHeight="1">
      <c r="A71" s="43" t="s">
        <v>122</v>
      </c>
      <c r="B71" s="14" t="s">
        <v>121</v>
      </c>
      <c r="C71" s="22">
        <v>0</v>
      </c>
      <c r="D71" s="37">
        <v>0</v>
      </c>
      <c r="E71" s="39" t="e">
        <f t="shared" si="3"/>
        <v>#DIV/0!</v>
      </c>
    </row>
    <row r="72" spans="1:5" ht="23.25" customHeight="1">
      <c r="A72" s="27" t="s">
        <v>64</v>
      </c>
      <c r="B72" s="14" t="s">
        <v>65</v>
      </c>
      <c r="C72" s="22">
        <f>C73</f>
        <v>0</v>
      </c>
      <c r="D72" s="37">
        <f>D73</f>
        <v>0</v>
      </c>
      <c r="E72" s="39" t="e">
        <f t="shared" si="3"/>
        <v>#DIV/0!</v>
      </c>
    </row>
    <row r="73" spans="1:5" ht="36.75" customHeight="1">
      <c r="A73" s="27" t="s">
        <v>67</v>
      </c>
      <c r="B73" s="42" t="s">
        <v>66</v>
      </c>
      <c r="C73" s="31">
        <f>'9 м-ев 2015г.'!C74</f>
        <v>0</v>
      </c>
      <c r="D73" s="37">
        <v>0</v>
      </c>
      <c r="E73" s="39" t="e">
        <f t="shared" si="3"/>
        <v>#DIV/0!</v>
      </c>
    </row>
    <row r="74" spans="1:5" ht="54.75" customHeight="1">
      <c r="A74" s="27" t="s">
        <v>104</v>
      </c>
      <c r="B74" s="30" t="s">
        <v>101</v>
      </c>
      <c r="C74" s="41">
        <v>0</v>
      </c>
      <c r="D74" s="37">
        <v>0</v>
      </c>
      <c r="E74" s="39"/>
    </row>
    <row r="75" spans="1:5" ht="33" customHeight="1" thickBot="1">
      <c r="A75" s="25" t="s">
        <v>32</v>
      </c>
      <c r="B75" s="11"/>
      <c r="C75" s="26">
        <f>C17+C59</f>
        <v>20675.600000000002</v>
      </c>
      <c r="D75" s="38">
        <f>D17+D59</f>
        <v>0</v>
      </c>
      <c r="E75" s="39">
        <f t="shared" si="3"/>
        <v>0</v>
      </c>
    </row>
    <row r="76" spans="1:4" ht="12.75">
      <c r="A76" s="8"/>
      <c r="B76" s="8"/>
      <c r="C76" s="8"/>
      <c r="D76" s="2"/>
    </row>
    <row r="77" spans="1:4" ht="12.75">
      <c r="A77" s="8"/>
      <c r="B77" s="8"/>
      <c r="C77" s="8"/>
      <c r="D77" s="2"/>
    </row>
    <row r="79" spans="1:3" ht="12.75">
      <c r="A79" s="7"/>
      <c r="B79" s="7"/>
      <c r="C79" s="7"/>
    </row>
    <row r="80" spans="1:3" ht="12.75">
      <c r="A80" s="7"/>
      <c r="B80" s="7"/>
      <c r="C80" s="7"/>
    </row>
    <row r="84" spans="1:3" ht="12.75">
      <c r="A84" s="7"/>
      <c r="B84" s="7"/>
      <c r="C84" s="7"/>
    </row>
  </sheetData>
  <sheetProtection/>
  <mergeCells count="15">
    <mergeCell ref="A7:D7"/>
    <mergeCell ref="A8:D8"/>
    <mergeCell ref="A10:D10"/>
    <mergeCell ref="B1:D1"/>
    <mergeCell ref="B2:D2"/>
    <mergeCell ref="B3:D3"/>
    <mergeCell ref="B4:D4"/>
    <mergeCell ref="B5:D5"/>
    <mergeCell ref="A6:D6"/>
    <mergeCell ref="E13:E16"/>
    <mergeCell ref="D13:D16"/>
    <mergeCell ref="A9:D9"/>
    <mergeCell ref="A13:A16"/>
    <mergeCell ref="B13:B16"/>
    <mergeCell ref="C13:C1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galkinao</dc:creator>
  <cp:keywords/>
  <dc:description/>
  <cp:lastModifiedBy>USER</cp:lastModifiedBy>
  <cp:lastPrinted>2015-03-16T13:27:05Z</cp:lastPrinted>
  <dcterms:created xsi:type="dcterms:W3CDTF">2000-08-16T12:47:39Z</dcterms:created>
  <dcterms:modified xsi:type="dcterms:W3CDTF">2015-07-07T13:59:26Z</dcterms:modified>
  <cp:category/>
  <cp:version/>
  <cp:contentType/>
  <cp:contentStatus/>
</cp:coreProperties>
</file>