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1"/>
  </bookViews>
  <sheets>
    <sheet name="1 кв. 2013г." sheetId="1" r:id="rId1"/>
    <sheet name="полуг. 2013г." sheetId="2" r:id="rId2"/>
    <sheet name="9 м-ев 2013г." sheetId="3" r:id="rId3"/>
    <sheet name="год 2013г. " sheetId="4" r:id="rId4"/>
    <sheet name="Лист1" sheetId="5" r:id="rId5"/>
  </sheets>
  <definedNames>
    <definedName name="_xlnm.Print_Area" localSheetId="0">'1 кв. 2013г.'!$A$1:$E$64</definedName>
    <definedName name="_xlnm.Print_Area" localSheetId="2">'9 м-ев 2013г.'!$A$1:$E$66</definedName>
    <definedName name="_xlnm.Print_Area" localSheetId="3">'год 2013г. '!$A$1:$E$64</definedName>
    <definedName name="_xlnm.Print_Area" localSheetId="1">'полуг. 2013г.'!$A$1:$E$66</definedName>
  </definedNames>
  <calcPr fullCalcOnLoad="1"/>
</workbook>
</file>

<file path=xl/sharedStrings.xml><?xml version="1.0" encoding="utf-8"?>
<sst xmlns="http://schemas.openxmlformats.org/spreadsheetml/2006/main" count="424" uniqueCount="130">
  <si>
    <t>ДОХОДЫ</t>
  </si>
  <si>
    <t>Платежи, взимаемые организациями поселений  за выполнение определенных функций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</si>
  <si>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</si>
  <si>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налогооблажения, расположенным в границах  поселений</t>
  </si>
  <si>
    <t xml:space="preserve">Земельный налог, взимаемый по ставкам, установленным в соответствии с  подпунктом 2 пункта 1 статьи 394 НК РФ и применяемым к объектам налогооблажения, расположенным в границах 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</si>
  <si>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</si>
  <si>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</si>
  <si>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</si>
  <si>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</si>
  <si>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</si>
  <si>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</si>
  <si>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</si>
  <si>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</si>
  <si>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</si>
  <si>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</si>
  <si>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</si>
  <si>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</si>
  <si>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000  1 01 02020 01 0000  110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</si>
  <si>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</si>
  <si>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</si>
  <si>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</si>
  <si>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</si>
  <si>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</si>
  <si>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</si>
  <si>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</si>
  <si>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</si>
  <si>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000  1 06 06023 10 0000  110.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</si>
  <si>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</si>
  <si>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</si>
  <si>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</si>
  <si>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000  1 11 09000 00 0000 120</t>
  </si>
  <si>
    <t>000  1 11 09045 10 0000  120.</t>
  </si>
  <si>
    <t>000  1 15 00000 00 0000  000</t>
  </si>
  <si>
    <t>000  1 15 02050 10 0000  140.</t>
  </si>
  <si>
    <t>БЕЗВОЗМЕЗДНЫЕ ПОСТУПЛЕНИЯ</t>
  </si>
  <si>
    <t>000 2 02 00000 00 0000 000</t>
  </si>
  <si>
    <t>000 2 02 03000 00 0000 151</t>
  </si>
  <si>
    <t>000  2 02 03015 10 0000  151.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</si>
  <si>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</si>
  <si>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</si>
  <si>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</si>
  <si>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</si>
  <si>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000  1 06 06013 10 0000  110.</t>
  </si>
  <si>
    <t>(тысяч рублей)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</si>
  <si>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</si>
  <si>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</si>
  <si>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</si>
  <si>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</si>
  <si>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000  1 06 06010 00 0000 110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</si>
  <si>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</si>
  <si>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</si>
  <si>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000  1 06 06020 00 0000  110.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</si>
  <si>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</si>
  <si>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</si>
  <si>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</si>
  <si>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</si>
  <si>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</si>
  <si>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</si>
  <si>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</si>
  <si>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</si>
  <si>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</si>
  <si>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000  1 15  02000 00 0000 140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</si>
  <si>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</si>
  <si>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</si>
  <si>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</si>
  <si>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</si>
  <si>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</si>
  <si>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</si>
  <si>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Транспортный налог с организаций</t>
  </si>
  <si>
    <t>Транспортный налог с физических лиц</t>
  </si>
  <si>
    <t>ПРОЧИЕ НЕНАЛОГОВЫЕ ДОХОДЫ</t>
  </si>
  <si>
    <t>Транспортный налог</t>
  </si>
  <si>
    <t>000   1 06 04000 02 0000  110.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</si>
  <si>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</si>
  <si>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</si>
  <si>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</si>
  <si>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</si>
  <si>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</si>
  <si>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</si>
  <si>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</si>
  <si>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</si>
  <si>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</si>
  <si>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000  1 01 02040 01 0000  110</t>
  </si>
  <si>
    <t>Утвержденные бюджетные назначения</t>
  </si>
  <si>
    <t>Налог на доходы физических лицс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227,227.1,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</si>
  <si>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практикойв соответствии со статьей 227 Налогового кодекса РФ</t>
  </si>
  <si>
    <t>182  1 01 02030 01 0000  110.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</si>
  <si>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</si>
  <si>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РФ</t>
  </si>
  <si>
    <t xml:space="preserve"> 000   1 06 04012 02 0000  110.</t>
  </si>
  <si>
    <t xml:space="preserve"> 000   1 06 04011 02 0000  110.</t>
  </si>
  <si>
    <t>000  1 11 05013 10 0000  120.</t>
  </si>
  <si>
    <t>000  1 14 06013 10 0000 430.</t>
  </si>
  <si>
    <t>Процент исполнения годового плана</t>
  </si>
  <si>
    <t>000  1 05 03020 01 0000  110</t>
  </si>
  <si>
    <t>000 2 02 02999 00 0000 151</t>
  </si>
  <si>
    <t>000 2 02 02000 00 0000 151</t>
  </si>
  <si>
    <t>000 2 02 02999 10 0000 151</t>
  </si>
  <si>
    <t>Прочие субсидии</t>
  </si>
  <si>
    <t>Прочие субсидии бюджетам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</si>
  <si>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</si>
  <si>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</si>
  <si>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</si>
  <si>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Утвержденные бюджетные назначения </t>
  </si>
  <si>
    <t>исполнения бюджета муниципального образования Пениковское сельское поселение за 1 квартал 2013 год</t>
  </si>
  <si>
    <t>Исполнено за 1 квартал 2013 года</t>
  </si>
  <si>
    <t>исполнения бюджета муниципального образования Пениковское сельское поселение за 1 полугодие 2013 год</t>
  </si>
  <si>
    <t>исполнения бюджета муниципального образования Пениковское сельское поселение за 9 месяцев 2013 года</t>
  </si>
  <si>
    <t>исполнения бюджета муниципального образования Пениковское сельское поселение за  2013 год</t>
  </si>
  <si>
    <t>Исполнено за  2013 год</t>
  </si>
  <si>
    <t>Исполнено за 9 месяцев 2013 года</t>
  </si>
  <si>
    <t>Исполнено за 1 полугодие 2013 года</t>
  </si>
  <si>
    <t>000 2 08 05000 10 0000 180</t>
  </si>
  <si>
    <t>Перечисления из бюджетов поселений (в бюджеты поселений) для осуществления возврата излишне уплаченных или излишне взысканных сумм налогов, сборов и иных платежей.</t>
  </si>
  <si>
    <t>Единый сельхозяйственный налог (за налоговые периоды, истекшие до 1 января 2011г)</t>
  </si>
  <si>
    <t xml:space="preserve">Доходы получаемые в виде 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</si>
  <si>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</si>
  <si>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</si>
  <si>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</si>
  <si>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Платежи, взимаемые органами местного самоуправления (организациями) поселений  за выполнение определенных функций</t>
  </si>
  <si>
    <t>Прочие неналоговые доходы бюджетов поселений</t>
  </si>
  <si>
    <t>Платежи, взимаемые государственными и муниципальными органами  (организациями) за выполнение определенных функций</t>
  </si>
  <si>
    <t>Платежи, взимаемые государственными и муниципальными органами (организациями) за выполнение определенных функций</t>
  </si>
  <si>
    <t>Субсидии бюджетам бюджетной системы  Российской Федерации  (межбюджетные субсидии)</t>
  </si>
  <si>
    <t>Единый сельхозяйственный налог (за налоговые периоды, истекшие до 1 января 2011г.)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</si>
  <si>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</si>
  <si>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 227 НК РФ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</si>
  <si>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 227.1 НК РФ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</si>
  <si>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сост.227 НК РФ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</si>
  <si>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ст227.1 НК РФ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</si>
</sst>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0" fillId="0" borderId="19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3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75" zoomScaleNormal="75" zoomScaleSheetLayoutView="75" workbookViewId="0" topLeftCell="A46">
      <selection activeCell="G49" sqref="G49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4"/>
      <c r="C1" s="64"/>
      <c r="D1" s="64"/>
      <c r="E1" s="9"/>
      <c r="F1" s="1"/>
    </row>
    <row r="2" spans="2:4" ht="19.5" customHeight="1">
      <c r="B2" s="64"/>
      <c r="C2" s="64"/>
      <c r="D2" s="64"/>
    </row>
    <row r="3" spans="2:5" ht="17.25" customHeight="1">
      <c r="B3" s="64"/>
      <c r="C3" s="64"/>
      <c r="D3" s="64"/>
      <c r="E3" s="2"/>
    </row>
    <row r="4" spans="2:4" ht="17.25" customHeight="1">
      <c r="B4" s="64"/>
      <c r="C4" s="64"/>
      <c r="D4" s="64"/>
    </row>
    <row r="5" spans="1:7" ht="18">
      <c r="A5" s="10"/>
      <c r="B5" s="64"/>
      <c r="C5" s="64"/>
      <c r="D5" s="65"/>
      <c r="E5" s="10"/>
      <c r="F5" s="5"/>
      <c r="G5" s="2"/>
    </row>
    <row r="6" spans="1:7" ht="18">
      <c r="A6" s="59" t="s">
        <v>39</v>
      </c>
      <c r="B6" s="60"/>
      <c r="C6" s="60"/>
      <c r="D6" s="60"/>
      <c r="E6" s="10"/>
      <c r="F6" s="5"/>
      <c r="G6" s="2"/>
    </row>
    <row r="7" spans="1:7" ht="18">
      <c r="A7" s="59" t="s">
        <v>104</v>
      </c>
      <c r="B7" s="60"/>
      <c r="C7" s="60"/>
      <c r="D7" s="60"/>
      <c r="E7" s="10"/>
      <c r="F7" s="5"/>
      <c r="G7" s="2"/>
    </row>
    <row r="8" spans="1:8" ht="18">
      <c r="A8" s="61" t="s">
        <v>40</v>
      </c>
      <c r="B8" s="61"/>
      <c r="C8" s="61"/>
      <c r="D8" s="61"/>
      <c r="E8" s="2"/>
      <c r="G8" s="2"/>
      <c r="H8" s="2"/>
    </row>
    <row r="9" spans="1:8" ht="12.75">
      <c r="A9" s="50"/>
      <c r="B9" s="50"/>
      <c r="C9" s="50"/>
      <c r="D9" s="50"/>
      <c r="E9" s="4"/>
      <c r="G9" s="2"/>
      <c r="H9" s="4"/>
    </row>
    <row r="10" spans="1:8" ht="12.75">
      <c r="A10" s="62"/>
      <c r="B10" s="63"/>
      <c r="C10" s="63"/>
      <c r="D10" s="63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43</v>
      </c>
    </row>
    <row r="13" spans="1:5" ht="12.75">
      <c r="A13" s="51" t="s">
        <v>11</v>
      </c>
      <c r="B13" s="54" t="s">
        <v>12</v>
      </c>
      <c r="C13" s="54" t="s">
        <v>103</v>
      </c>
      <c r="D13" s="47" t="s">
        <v>105</v>
      </c>
      <c r="E13" s="44" t="s">
        <v>93</v>
      </c>
    </row>
    <row r="14" spans="1:5" ht="12.75">
      <c r="A14" s="52"/>
      <c r="B14" s="55"/>
      <c r="C14" s="57"/>
      <c r="D14" s="48"/>
      <c r="E14" s="45"/>
    </row>
    <row r="15" spans="1:5" ht="12.75">
      <c r="A15" s="52"/>
      <c r="B15" s="55"/>
      <c r="C15" s="57"/>
      <c r="D15" s="48"/>
      <c r="E15" s="45"/>
    </row>
    <row r="16" spans="1:5" ht="13.5" thickBot="1">
      <c r="A16" s="53"/>
      <c r="B16" s="56"/>
      <c r="C16" s="58"/>
      <c r="D16" s="49"/>
      <c r="E16" s="46"/>
    </row>
    <row r="17" spans="1:5" ht="18" customHeight="1">
      <c r="A17" s="15" t="s">
        <v>0</v>
      </c>
      <c r="B17" s="12" t="s">
        <v>10</v>
      </c>
      <c r="C17" s="16">
        <f>C18+C25+C36+C39+C42+C47+C50+C53+C24</f>
        <v>21113.600000000002</v>
      </c>
      <c r="D17" s="32">
        <f>D18+D25+D36+D39+D42+D47+D50+D53+D24</f>
        <v>2272.9999999999995</v>
      </c>
      <c r="E17" s="39">
        <f>D17/C17*100</f>
        <v>10.765572900879052</v>
      </c>
    </row>
    <row r="18" spans="1:5" ht="18" customHeight="1">
      <c r="A18" s="17" t="s">
        <v>13</v>
      </c>
      <c r="B18" s="13" t="s">
        <v>14</v>
      </c>
      <c r="C18" s="18">
        <f>C19</f>
        <v>1859.2</v>
      </c>
      <c r="D18" s="33">
        <f>D19</f>
        <v>361.70000000000005</v>
      </c>
      <c r="E18" s="39">
        <f>D18/C18*100</f>
        <v>19.454604130808953</v>
      </c>
    </row>
    <row r="19" spans="1:5" ht="18" customHeight="1">
      <c r="A19" s="17" t="s">
        <v>41</v>
      </c>
      <c r="B19" s="14" t="s">
        <v>15</v>
      </c>
      <c r="C19" s="19">
        <f>C20+C21+C23</f>
        <v>1859.2</v>
      </c>
      <c r="D19" s="34">
        <f>D20+D21+D23+D22</f>
        <v>361.70000000000005</v>
      </c>
      <c r="E19" s="39">
        <f>D19/C19*100</f>
        <v>19.454604130808953</v>
      </c>
    </row>
    <row r="20" spans="1:5" ht="91.5" customHeight="1">
      <c r="A20" s="20" t="s">
        <v>84</v>
      </c>
      <c r="B20" s="14" t="s">
        <v>16</v>
      </c>
      <c r="C20" s="28">
        <v>1859.2</v>
      </c>
      <c r="D20" s="34">
        <v>359.6</v>
      </c>
      <c r="E20" s="39">
        <f>D20/C20*100</f>
        <v>19.341652323580035</v>
      </c>
    </row>
    <row r="21" spans="1:5" ht="125.25" customHeight="1">
      <c r="A21" s="20" t="s">
        <v>100</v>
      </c>
      <c r="B21" s="14" t="s">
        <v>17</v>
      </c>
      <c r="C21" s="28">
        <v>0</v>
      </c>
      <c r="D21" s="34">
        <v>0.1</v>
      </c>
      <c r="E21" s="39"/>
    </row>
    <row r="22" spans="1:5" ht="58.5" customHeight="1">
      <c r="A22" s="21" t="s">
        <v>87</v>
      </c>
      <c r="B22" s="14" t="s">
        <v>86</v>
      </c>
      <c r="C22" s="28">
        <v>0</v>
      </c>
      <c r="D22" s="35">
        <v>2</v>
      </c>
      <c r="E22" s="39"/>
    </row>
    <row r="23" spans="1:5" ht="105.75" customHeight="1">
      <c r="A23" s="21" t="s">
        <v>101</v>
      </c>
      <c r="B23" s="14" t="s">
        <v>82</v>
      </c>
      <c r="C23" s="29">
        <v>0</v>
      </c>
      <c r="D23" s="35">
        <v>0</v>
      </c>
      <c r="E23" s="39"/>
    </row>
    <row r="24" spans="1:5" ht="37.5" customHeight="1">
      <c r="A24" s="23" t="s">
        <v>124</v>
      </c>
      <c r="B24" s="13" t="s">
        <v>94</v>
      </c>
      <c r="C24" s="40">
        <v>3.4</v>
      </c>
      <c r="D24" s="36">
        <v>0</v>
      </c>
      <c r="E24" s="39"/>
    </row>
    <row r="25" spans="1:5" ht="20.25" customHeight="1">
      <c r="A25" s="23" t="s">
        <v>21</v>
      </c>
      <c r="B25" s="13" t="s">
        <v>18</v>
      </c>
      <c r="C25" s="24">
        <f>C26+C31+C28</f>
        <v>16852</v>
      </c>
      <c r="D25" s="36">
        <f>D26+D31+D28</f>
        <v>1695.3999999999996</v>
      </c>
      <c r="E25" s="39">
        <f aca="true" t="shared" si="0" ref="E25:E38">D25/C25*100</f>
        <v>10.0605269404225</v>
      </c>
    </row>
    <row r="26" spans="1:5" ht="21.75" customHeight="1">
      <c r="A26" s="21" t="s">
        <v>45</v>
      </c>
      <c r="B26" s="14" t="s">
        <v>19</v>
      </c>
      <c r="C26" s="22">
        <f>C27</f>
        <v>418</v>
      </c>
      <c r="D26" s="35">
        <f>D27</f>
        <v>0.1</v>
      </c>
      <c r="E26" s="39">
        <f t="shared" si="0"/>
        <v>0.023923444976076555</v>
      </c>
    </row>
    <row r="27" spans="1:5" ht="69" customHeight="1">
      <c r="A27" s="21" t="s">
        <v>2</v>
      </c>
      <c r="B27" s="14" t="s">
        <v>20</v>
      </c>
      <c r="C27" s="29">
        <v>418</v>
      </c>
      <c r="D27" s="35">
        <v>0.1</v>
      </c>
      <c r="E27" s="39">
        <f t="shared" si="0"/>
        <v>0.023923444976076555</v>
      </c>
    </row>
    <row r="28" spans="1:5" ht="36" customHeight="1">
      <c r="A28" s="21" t="s">
        <v>71</v>
      </c>
      <c r="B28" s="14" t="s">
        <v>72</v>
      </c>
      <c r="C28" s="22">
        <f>SUM(C29:C30)</f>
        <v>1434</v>
      </c>
      <c r="D28" s="35">
        <f>SUM(D29:D30)</f>
        <v>326.6</v>
      </c>
      <c r="E28" s="39">
        <f t="shared" si="0"/>
        <v>22.775453277545328</v>
      </c>
    </row>
    <row r="29" spans="1:5" ht="36" customHeight="1">
      <c r="A29" s="21" t="s">
        <v>68</v>
      </c>
      <c r="B29" s="30" t="s">
        <v>90</v>
      </c>
      <c r="C29" s="29">
        <v>300</v>
      </c>
      <c r="D29" s="35">
        <v>153.9</v>
      </c>
      <c r="E29" s="39">
        <f t="shared" si="0"/>
        <v>51.300000000000004</v>
      </c>
    </row>
    <row r="30" spans="1:5" ht="36" customHeight="1">
      <c r="A30" s="21" t="s">
        <v>69</v>
      </c>
      <c r="B30" s="14" t="s">
        <v>89</v>
      </c>
      <c r="C30" s="29">
        <v>1134</v>
      </c>
      <c r="D30" s="35">
        <v>172.7</v>
      </c>
      <c r="E30" s="39">
        <f t="shared" si="0"/>
        <v>15.229276895943562</v>
      </c>
    </row>
    <row r="31" spans="1:5" ht="23.25" customHeight="1">
      <c r="A31" s="21" t="s">
        <v>46</v>
      </c>
      <c r="B31" s="14" t="s">
        <v>47</v>
      </c>
      <c r="C31" s="22">
        <f>C32+C34</f>
        <v>15000</v>
      </c>
      <c r="D31" s="35">
        <f>D32+D34</f>
        <v>1368.6999999999998</v>
      </c>
      <c r="E31" s="39">
        <f t="shared" si="0"/>
        <v>9.124666666666666</v>
      </c>
    </row>
    <row r="32" spans="1:5" ht="54" customHeight="1">
      <c r="A32" s="21" t="s">
        <v>49</v>
      </c>
      <c r="B32" s="14" t="s">
        <v>48</v>
      </c>
      <c r="C32" s="22">
        <f>C33</f>
        <v>13000</v>
      </c>
      <c r="D32" s="35">
        <f>D33</f>
        <v>992.8</v>
      </c>
      <c r="E32" s="39">
        <f t="shared" si="0"/>
        <v>7.636923076923077</v>
      </c>
    </row>
    <row r="33" spans="1:5" ht="95.25" customHeight="1">
      <c r="A33" s="21" t="s">
        <v>3</v>
      </c>
      <c r="B33" s="14" t="s">
        <v>42</v>
      </c>
      <c r="C33" s="29">
        <v>13000</v>
      </c>
      <c r="D33" s="35">
        <v>992.8</v>
      </c>
      <c r="E33" s="39">
        <f t="shared" si="0"/>
        <v>7.636923076923077</v>
      </c>
    </row>
    <row r="34" spans="1:5" ht="79.5" customHeight="1">
      <c r="A34" s="21" t="s">
        <v>50</v>
      </c>
      <c r="B34" s="14" t="s">
        <v>51</v>
      </c>
      <c r="C34" s="22">
        <f>C35</f>
        <v>2000</v>
      </c>
      <c r="D34" s="35">
        <f>D35</f>
        <v>375.9</v>
      </c>
      <c r="E34" s="39">
        <f t="shared" si="0"/>
        <v>18.794999999999998</v>
      </c>
    </row>
    <row r="35" spans="1:5" ht="90" customHeight="1">
      <c r="A35" s="21" t="s">
        <v>4</v>
      </c>
      <c r="B35" s="14" t="s">
        <v>26</v>
      </c>
      <c r="C35" s="29">
        <v>2000</v>
      </c>
      <c r="D35" s="35">
        <v>375.9</v>
      </c>
      <c r="E35" s="39">
        <f t="shared" si="0"/>
        <v>18.794999999999998</v>
      </c>
    </row>
    <row r="36" spans="1:5" ht="24" customHeight="1">
      <c r="A36" s="23" t="s">
        <v>23</v>
      </c>
      <c r="B36" s="13" t="s">
        <v>22</v>
      </c>
      <c r="C36" s="24">
        <f>C37</f>
        <v>4</v>
      </c>
      <c r="D36" s="36">
        <f>D37</f>
        <v>1.8</v>
      </c>
      <c r="E36" s="39">
        <f t="shared" si="0"/>
        <v>45</v>
      </c>
    </row>
    <row r="37" spans="1:5" ht="75.75" customHeight="1">
      <c r="A37" s="21" t="s">
        <v>52</v>
      </c>
      <c r="B37" s="14" t="s">
        <v>24</v>
      </c>
      <c r="C37" s="22">
        <f>C38</f>
        <v>4</v>
      </c>
      <c r="D37" s="35">
        <f>D38</f>
        <v>1.8</v>
      </c>
      <c r="E37" s="39">
        <f t="shared" si="0"/>
        <v>45</v>
      </c>
    </row>
    <row r="38" spans="1:5" ht="96" customHeight="1">
      <c r="A38" s="21" t="s">
        <v>5</v>
      </c>
      <c r="B38" s="14" t="s">
        <v>25</v>
      </c>
      <c r="C38" s="29">
        <v>4</v>
      </c>
      <c r="D38" s="35">
        <v>1.8</v>
      </c>
      <c r="E38" s="39">
        <f t="shared" si="0"/>
        <v>45</v>
      </c>
    </row>
    <row r="39" spans="1:5" ht="55.5" customHeight="1">
      <c r="A39" s="23" t="s">
        <v>65</v>
      </c>
      <c r="B39" s="13" t="s">
        <v>62</v>
      </c>
      <c r="C39" s="24">
        <f>C40</f>
        <v>0</v>
      </c>
      <c r="D39" s="36">
        <f>D40</f>
        <v>1.9</v>
      </c>
      <c r="E39" s="39"/>
    </row>
    <row r="40" spans="1:5" ht="24.75" customHeight="1">
      <c r="A40" s="21" t="s">
        <v>66</v>
      </c>
      <c r="B40" s="14" t="s">
        <v>63</v>
      </c>
      <c r="C40" s="22">
        <f>C41</f>
        <v>0</v>
      </c>
      <c r="D40" s="35">
        <f>D41</f>
        <v>1.9</v>
      </c>
      <c r="E40" s="39"/>
    </row>
    <row r="41" spans="1:5" ht="52.5" customHeight="1">
      <c r="A41" s="21" t="s">
        <v>67</v>
      </c>
      <c r="B41" s="14" t="s">
        <v>64</v>
      </c>
      <c r="C41" s="29">
        <v>0</v>
      </c>
      <c r="D41" s="35">
        <v>1.9</v>
      </c>
      <c r="E41" s="39"/>
    </row>
    <row r="42" spans="1:5" ht="60" customHeight="1">
      <c r="A42" s="23" t="s">
        <v>27</v>
      </c>
      <c r="B42" s="13" t="s">
        <v>28</v>
      </c>
      <c r="C42" s="24">
        <f>C43+C45</f>
        <v>390</v>
      </c>
      <c r="D42" s="36">
        <f>D43+D45</f>
        <v>89.5</v>
      </c>
      <c r="E42" s="39">
        <f aca="true" t="shared" si="1" ref="E42:E52">D42/C42*100</f>
        <v>22.94871794871795</v>
      </c>
    </row>
    <row r="43" spans="1:5" ht="132" customHeight="1">
      <c r="A43" s="21" t="s">
        <v>115</v>
      </c>
      <c r="B43" s="14" t="s">
        <v>29</v>
      </c>
      <c r="C43" s="22">
        <f>C44</f>
        <v>270</v>
      </c>
      <c r="D43" s="35">
        <f>D44</f>
        <v>52.2</v>
      </c>
      <c r="E43" s="39">
        <f t="shared" si="1"/>
        <v>19.333333333333336</v>
      </c>
    </row>
    <row r="44" spans="1:5" ht="111.75" customHeight="1">
      <c r="A44" s="21" t="s">
        <v>102</v>
      </c>
      <c r="B44" s="14" t="s">
        <v>91</v>
      </c>
      <c r="C44" s="29">
        <v>270</v>
      </c>
      <c r="D44" s="35">
        <v>52.2</v>
      </c>
      <c r="E44" s="39">
        <f t="shared" si="1"/>
        <v>19.333333333333336</v>
      </c>
    </row>
    <row r="45" spans="1:5" ht="113.25" customHeight="1">
      <c r="A45" s="21" t="s">
        <v>53</v>
      </c>
      <c r="B45" s="14" t="s">
        <v>30</v>
      </c>
      <c r="C45" s="22">
        <f>C46</f>
        <v>120</v>
      </c>
      <c r="D45" s="35">
        <f>D46</f>
        <v>37.3</v>
      </c>
      <c r="E45" s="39">
        <f t="shared" si="1"/>
        <v>31.08333333333333</v>
      </c>
    </row>
    <row r="46" spans="1:5" ht="107.25" customHeight="1">
      <c r="A46" s="21" t="s">
        <v>116</v>
      </c>
      <c r="B46" s="14" t="s">
        <v>31</v>
      </c>
      <c r="C46" s="29">
        <v>120</v>
      </c>
      <c r="D46" s="35">
        <v>37.3</v>
      </c>
      <c r="E46" s="39">
        <f t="shared" si="1"/>
        <v>31.08333333333333</v>
      </c>
    </row>
    <row r="47" spans="1:5" ht="42.75" customHeight="1">
      <c r="A47" s="23" t="s">
        <v>60</v>
      </c>
      <c r="B47" s="13" t="s">
        <v>59</v>
      </c>
      <c r="C47" s="24">
        <f>C48</f>
        <v>2000</v>
      </c>
      <c r="D47" s="36">
        <f>D48</f>
        <v>122.7</v>
      </c>
      <c r="E47" s="39">
        <f t="shared" si="1"/>
        <v>6.135</v>
      </c>
    </row>
    <row r="48" spans="1:5" ht="72" customHeight="1">
      <c r="A48" s="21" t="s">
        <v>118</v>
      </c>
      <c r="B48" s="14" t="s">
        <v>54</v>
      </c>
      <c r="C48" s="22">
        <f>C49</f>
        <v>2000</v>
      </c>
      <c r="D48" s="35">
        <f>D49</f>
        <v>122.7</v>
      </c>
      <c r="E48" s="39">
        <f t="shared" si="1"/>
        <v>6.135</v>
      </c>
    </row>
    <row r="49" spans="1:5" ht="72" customHeight="1">
      <c r="A49" s="21" t="s">
        <v>7</v>
      </c>
      <c r="B49" s="14" t="s">
        <v>92</v>
      </c>
      <c r="C49" s="29">
        <v>2000</v>
      </c>
      <c r="D49" s="35">
        <v>122.7</v>
      </c>
      <c r="E49" s="39">
        <f t="shared" si="1"/>
        <v>6.135</v>
      </c>
    </row>
    <row r="50" spans="1:5" ht="27.75" customHeight="1">
      <c r="A50" s="23" t="s">
        <v>56</v>
      </c>
      <c r="B50" s="13" t="s">
        <v>32</v>
      </c>
      <c r="C50" s="24">
        <f>C51</f>
        <v>5</v>
      </c>
      <c r="D50" s="36">
        <f>D51</f>
        <v>0</v>
      </c>
      <c r="E50" s="39">
        <f t="shared" si="1"/>
        <v>0</v>
      </c>
    </row>
    <row r="51" spans="1:5" ht="54" customHeight="1">
      <c r="A51" s="21" t="s">
        <v>122</v>
      </c>
      <c r="B51" s="14" t="s">
        <v>61</v>
      </c>
      <c r="C51" s="22">
        <f>C52</f>
        <v>5</v>
      </c>
      <c r="D51" s="35">
        <f>D52</f>
        <v>0</v>
      </c>
      <c r="E51" s="39">
        <f t="shared" si="1"/>
        <v>0</v>
      </c>
    </row>
    <row r="52" spans="1:5" ht="57.75" customHeight="1">
      <c r="A52" s="21" t="s">
        <v>119</v>
      </c>
      <c r="B52" s="14" t="s">
        <v>33</v>
      </c>
      <c r="C52" s="29">
        <v>5</v>
      </c>
      <c r="D52" s="35">
        <v>0</v>
      </c>
      <c r="E52" s="39">
        <f t="shared" si="1"/>
        <v>0</v>
      </c>
    </row>
    <row r="53" spans="1:5" ht="30" customHeight="1">
      <c r="A53" s="23" t="s">
        <v>70</v>
      </c>
      <c r="B53" s="13" t="s">
        <v>75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73</v>
      </c>
      <c r="B54" s="14" t="s">
        <v>76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74</v>
      </c>
      <c r="B55" s="14" t="s">
        <v>77</v>
      </c>
      <c r="C55" s="29">
        <v>0</v>
      </c>
      <c r="D55" s="35">
        <v>0</v>
      </c>
      <c r="E55" s="39"/>
    </row>
    <row r="56" spans="1:5" ht="21.75" customHeight="1">
      <c r="A56" s="23" t="s">
        <v>34</v>
      </c>
      <c r="B56" s="13" t="s">
        <v>9</v>
      </c>
      <c r="C56" s="24">
        <f>C57+C62</f>
        <v>200</v>
      </c>
      <c r="D56" s="36">
        <f>D57+D62</f>
        <v>193.5</v>
      </c>
      <c r="E56" s="39">
        <f aca="true" t="shared" si="2" ref="E56:E64">D56/C56*100</f>
        <v>96.75</v>
      </c>
    </row>
    <row r="57" spans="1:5" ht="38.25" customHeight="1">
      <c r="A57" s="21" t="s">
        <v>44</v>
      </c>
      <c r="B57" s="14" t="s">
        <v>35</v>
      </c>
      <c r="C57" s="22">
        <f>C60</f>
        <v>200</v>
      </c>
      <c r="D57" s="22">
        <f>D60+D58</f>
        <v>193.5</v>
      </c>
      <c r="E57" s="22">
        <f>E60</f>
        <v>100</v>
      </c>
    </row>
    <row r="58" spans="1:5" ht="44.25" customHeight="1">
      <c r="A58" s="21" t="s">
        <v>123</v>
      </c>
      <c r="B58" s="14" t="s">
        <v>96</v>
      </c>
      <c r="C58" s="22">
        <f>C59</f>
        <v>0</v>
      </c>
      <c r="D58" s="35">
        <f>D59</f>
        <v>-6.5</v>
      </c>
      <c r="E58" s="39"/>
    </row>
    <row r="59" spans="1:5" ht="16.5" customHeight="1">
      <c r="A59" s="21" t="s">
        <v>99</v>
      </c>
      <c r="B59" s="14" t="s">
        <v>97</v>
      </c>
      <c r="C59" s="22">
        <v>0</v>
      </c>
      <c r="D59" s="35">
        <v>-6.5</v>
      </c>
      <c r="E59" s="39"/>
    </row>
    <row r="60" spans="1:5" ht="37.5" customHeight="1">
      <c r="A60" s="21" t="s">
        <v>58</v>
      </c>
      <c r="B60" s="14" t="s">
        <v>36</v>
      </c>
      <c r="C60" s="22">
        <f>C61</f>
        <v>200</v>
      </c>
      <c r="D60" s="35">
        <f>D61</f>
        <v>200</v>
      </c>
      <c r="E60" s="39">
        <f t="shared" si="2"/>
        <v>100</v>
      </c>
    </row>
    <row r="61" spans="1:5" ht="61.5" customHeight="1">
      <c r="A61" s="21" t="s">
        <v>8</v>
      </c>
      <c r="B61" s="14" t="s">
        <v>37</v>
      </c>
      <c r="C61" s="22">
        <v>200</v>
      </c>
      <c r="D61" s="35">
        <v>200</v>
      </c>
      <c r="E61" s="39">
        <f t="shared" si="2"/>
        <v>100</v>
      </c>
    </row>
    <row r="62" spans="1:5" ht="41.25" customHeight="1">
      <c r="A62" s="27" t="s">
        <v>78</v>
      </c>
      <c r="B62" s="14" t="s">
        <v>79</v>
      </c>
      <c r="C62" s="22">
        <f>C63</f>
        <v>0</v>
      </c>
      <c r="D62" s="37">
        <f>D63</f>
        <v>0</v>
      </c>
      <c r="E62" s="39"/>
    </row>
    <row r="63" spans="1:5" ht="41.25" customHeight="1">
      <c r="A63" s="27" t="s">
        <v>81</v>
      </c>
      <c r="B63" s="14" t="s">
        <v>80</v>
      </c>
      <c r="C63" s="31">
        <v>0</v>
      </c>
      <c r="D63" s="37">
        <v>0</v>
      </c>
      <c r="E63" s="39"/>
    </row>
    <row r="64" spans="1:5" ht="33" customHeight="1" thickBot="1">
      <c r="A64" s="25" t="s">
        <v>38</v>
      </c>
      <c r="B64" s="11"/>
      <c r="C64" s="26">
        <f>C17+C56</f>
        <v>21313.600000000002</v>
      </c>
      <c r="D64" s="38">
        <f>D17+D56</f>
        <v>2466.4999999999995</v>
      </c>
      <c r="E64" s="39">
        <f t="shared" si="2"/>
        <v>11.572423241498383</v>
      </c>
    </row>
    <row r="65" spans="1:4" ht="12.75">
      <c r="A65" s="8"/>
      <c r="B65" s="8"/>
      <c r="C65" s="8"/>
      <c r="D65" s="2"/>
    </row>
    <row r="66" spans="1:4" ht="12.75">
      <c r="A66" s="8"/>
      <c r="B66" s="8"/>
      <c r="C66" s="8"/>
      <c r="D66" s="2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3" spans="1:3" ht="12.75">
      <c r="A73" s="7"/>
      <c r="B73" s="7"/>
      <c r="C73" s="7"/>
    </row>
  </sheetData>
  <mergeCells count="15">
    <mergeCell ref="A7:D7"/>
    <mergeCell ref="A8:D8"/>
    <mergeCell ref="A10:D10"/>
    <mergeCell ref="B1:D1"/>
    <mergeCell ref="B2:D2"/>
    <mergeCell ref="B3:D3"/>
    <mergeCell ref="B4:D4"/>
    <mergeCell ref="B5:D5"/>
    <mergeCell ref="A6:D6"/>
    <mergeCell ref="E13:E16"/>
    <mergeCell ref="D13:D16"/>
    <mergeCell ref="A9:D9"/>
    <mergeCell ref="A13:A16"/>
    <mergeCell ref="B13:B16"/>
    <mergeCell ref="C13:C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75" zoomScaleNormal="75" zoomScaleSheetLayoutView="75" workbookViewId="0" topLeftCell="A52">
      <selection activeCell="F53" sqref="F53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4"/>
      <c r="C1" s="64"/>
      <c r="D1" s="64"/>
      <c r="E1" s="9"/>
      <c r="F1" s="1"/>
    </row>
    <row r="2" spans="2:4" ht="19.5" customHeight="1">
      <c r="B2" s="64"/>
      <c r="C2" s="64"/>
      <c r="D2" s="64"/>
    </row>
    <row r="3" spans="2:5" ht="17.25" customHeight="1">
      <c r="B3" s="64"/>
      <c r="C3" s="64"/>
      <c r="D3" s="64"/>
      <c r="E3" s="2"/>
    </row>
    <row r="4" spans="2:4" ht="17.25" customHeight="1">
      <c r="B4" s="64"/>
      <c r="C4" s="64"/>
      <c r="D4" s="64"/>
    </row>
    <row r="5" spans="1:7" ht="18">
      <c r="A5" s="10"/>
      <c r="B5" s="64"/>
      <c r="C5" s="64"/>
      <c r="D5" s="65"/>
      <c r="E5" s="10"/>
      <c r="F5" s="5"/>
      <c r="G5" s="2"/>
    </row>
    <row r="6" spans="1:7" ht="18">
      <c r="A6" s="59" t="s">
        <v>39</v>
      </c>
      <c r="B6" s="60"/>
      <c r="C6" s="60"/>
      <c r="D6" s="60"/>
      <c r="E6" s="10"/>
      <c r="F6" s="5"/>
      <c r="G6" s="2"/>
    </row>
    <row r="7" spans="1:7" ht="18">
      <c r="A7" s="59" t="s">
        <v>106</v>
      </c>
      <c r="B7" s="60"/>
      <c r="C7" s="60"/>
      <c r="D7" s="60"/>
      <c r="E7" s="10"/>
      <c r="F7" s="5"/>
      <c r="G7" s="2"/>
    </row>
    <row r="8" spans="1:8" ht="18">
      <c r="A8" s="61" t="s">
        <v>40</v>
      </c>
      <c r="B8" s="61"/>
      <c r="C8" s="61"/>
      <c r="D8" s="61"/>
      <c r="E8" s="2"/>
      <c r="G8" s="2"/>
      <c r="H8" s="2"/>
    </row>
    <row r="9" spans="1:8" ht="12.75">
      <c r="A9" s="50"/>
      <c r="B9" s="50"/>
      <c r="C9" s="50"/>
      <c r="D9" s="50"/>
      <c r="E9" s="4"/>
      <c r="G9" s="2"/>
      <c r="H9" s="4"/>
    </row>
    <row r="10" spans="1:8" ht="12.75">
      <c r="A10" s="62"/>
      <c r="B10" s="63"/>
      <c r="C10" s="63"/>
      <c r="D10" s="63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43</v>
      </c>
    </row>
    <row r="13" spans="1:5" ht="12.75">
      <c r="A13" s="51" t="s">
        <v>11</v>
      </c>
      <c r="B13" s="54" t="s">
        <v>12</v>
      </c>
      <c r="C13" s="54" t="s">
        <v>83</v>
      </c>
      <c r="D13" s="47" t="s">
        <v>111</v>
      </c>
      <c r="E13" s="44" t="s">
        <v>93</v>
      </c>
    </row>
    <row r="14" spans="1:5" ht="12.75">
      <c r="A14" s="52"/>
      <c r="B14" s="55"/>
      <c r="C14" s="57"/>
      <c r="D14" s="48"/>
      <c r="E14" s="45"/>
    </row>
    <row r="15" spans="1:5" ht="12.75">
      <c r="A15" s="52"/>
      <c r="B15" s="55"/>
      <c r="C15" s="57"/>
      <c r="D15" s="48"/>
      <c r="E15" s="45"/>
    </row>
    <row r="16" spans="1:5" ht="13.5" thickBot="1">
      <c r="A16" s="53"/>
      <c r="B16" s="56"/>
      <c r="C16" s="58"/>
      <c r="D16" s="49"/>
      <c r="E16" s="46"/>
    </row>
    <row r="17" spans="1:5" ht="18" customHeight="1">
      <c r="A17" s="15" t="s">
        <v>0</v>
      </c>
      <c r="B17" s="12" t="s">
        <v>10</v>
      </c>
      <c r="C17" s="16">
        <f>C18+C25+C36+C39+C42+C47+C50+C53+C24</f>
        <v>21113.600000000002</v>
      </c>
      <c r="D17" s="32">
        <f>D18+D25+D36+D39+D42+D47+D50+D53+D24</f>
        <v>8149</v>
      </c>
      <c r="E17" s="39">
        <f>D17/C17*100</f>
        <v>38.595976053349496</v>
      </c>
    </row>
    <row r="18" spans="1:5" ht="18" customHeight="1">
      <c r="A18" s="17" t="s">
        <v>13</v>
      </c>
      <c r="B18" s="13" t="s">
        <v>14</v>
      </c>
      <c r="C18" s="18">
        <f>C19</f>
        <v>1859.2</v>
      </c>
      <c r="D18" s="33">
        <f>D19</f>
        <v>840.7</v>
      </c>
      <c r="E18" s="39">
        <f aca="true" t="shared" si="0" ref="E18:E66">D18/C18*100</f>
        <v>45.2183734939759</v>
      </c>
    </row>
    <row r="19" spans="1:5" ht="18" customHeight="1">
      <c r="A19" s="17" t="s">
        <v>41</v>
      </c>
      <c r="B19" s="14" t="s">
        <v>15</v>
      </c>
      <c r="C19" s="19">
        <f>C20+C21+C23</f>
        <v>1859.2</v>
      </c>
      <c r="D19" s="34">
        <f>D20+D21+D23+D22</f>
        <v>840.7</v>
      </c>
      <c r="E19" s="39">
        <f t="shared" si="0"/>
        <v>45.2183734939759</v>
      </c>
    </row>
    <row r="20" spans="1:5" ht="91.5" customHeight="1">
      <c r="A20" s="20" t="s">
        <v>84</v>
      </c>
      <c r="B20" s="14" t="s">
        <v>16</v>
      </c>
      <c r="C20" s="28">
        <f>'1 кв. 2013г.'!C20</f>
        <v>1859.2</v>
      </c>
      <c r="D20" s="34">
        <v>815</v>
      </c>
      <c r="E20" s="39">
        <f t="shared" si="0"/>
        <v>43.83605851979346</v>
      </c>
    </row>
    <row r="21" spans="1:5" ht="142.5" customHeight="1">
      <c r="A21" s="20" t="s">
        <v>85</v>
      </c>
      <c r="B21" s="14" t="s">
        <v>17</v>
      </c>
      <c r="C21" s="28">
        <v>0</v>
      </c>
      <c r="D21" s="34">
        <v>0.1</v>
      </c>
      <c r="E21" s="39"/>
    </row>
    <row r="22" spans="1:5" ht="58.5" customHeight="1">
      <c r="A22" s="21" t="s">
        <v>87</v>
      </c>
      <c r="B22" s="14" t="s">
        <v>86</v>
      </c>
      <c r="C22" s="28">
        <v>0</v>
      </c>
      <c r="D22" s="35">
        <v>25.6</v>
      </c>
      <c r="E22" s="39"/>
    </row>
    <row r="23" spans="1:5" ht="126.75" customHeight="1">
      <c r="A23" s="21" t="s">
        <v>88</v>
      </c>
      <c r="B23" s="14" t="s">
        <v>82</v>
      </c>
      <c r="C23" s="29">
        <v>0</v>
      </c>
      <c r="D23" s="35">
        <v>0</v>
      </c>
      <c r="E23" s="39"/>
    </row>
    <row r="24" spans="1:5" ht="40.5" customHeight="1">
      <c r="A24" s="23" t="s">
        <v>124</v>
      </c>
      <c r="B24" s="13" t="s">
        <v>94</v>
      </c>
      <c r="C24" s="40">
        <f>'1 кв. 2013г.'!C24</f>
        <v>3.4</v>
      </c>
      <c r="D24" s="36">
        <v>1.8</v>
      </c>
      <c r="E24" s="39"/>
    </row>
    <row r="25" spans="1:5" ht="20.25" customHeight="1">
      <c r="A25" s="23" t="s">
        <v>21</v>
      </c>
      <c r="B25" s="13" t="s">
        <v>18</v>
      </c>
      <c r="C25" s="24">
        <f>C26+C31+C28</f>
        <v>16852</v>
      </c>
      <c r="D25" s="36">
        <f>D26+D31+D28</f>
        <v>6798.5</v>
      </c>
      <c r="E25" s="39">
        <f t="shared" si="0"/>
        <v>40.34239259435082</v>
      </c>
    </row>
    <row r="26" spans="1:5" ht="21.75" customHeight="1">
      <c r="A26" s="21" t="s">
        <v>45</v>
      </c>
      <c r="B26" s="14" t="s">
        <v>19</v>
      </c>
      <c r="C26" s="22">
        <f>C27</f>
        <v>418</v>
      </c>
      <c r="D26" s="35">
        <f>D27</f>
        <v>172.4</v>
      </c>
      <c r="E26" s="39">
        <f t="shared" si="0"/>
        <v>41.24401913875598</v>
      </c>
    </row>
    <row r="27" spans="1:5" ht="54.75" customHeight="1">
      <c r="A27" s="21" t="s">
        <v>2</v>
      </c>
      <c r="B27" s="14" t="s">
        <v>20</v>
      </c>
      <c r="C27" s="29">
        <f>'1 кв. 2013г.'!C27</f>
        <v>418</v>
      </c>
      <c r="D27" s="35">
        <v>172.4</v>
      </c>
      <c r="E27" s="39">
        <f t="shared" si="0"/>
        <v>41.24401913875598</v>
      </c>
    </row>
    <row r="28" spans="1:5" ht="36" customHeight="1">
      <c r="A28" s="21" t="s">
        <v>71</v>
      </c>
      <c r="B28" s="14" t="s">
        <v>72</v>
      </c>
      <c r="C28" s="22">
        <f>SUM(C29:C30)</f>
        <v>1434</v>
      </c>
      <c r="D28" s="35">
        <f>SUM(D29:D30)</f>
        <v>854.5999999999999</v>
      </c>
      <c r="E28" s="39">
        <f t="shared" si="0"/>
        <v>59.595536959553684</v>
      </c>
    </row>
    <row r="29" spans="1:5" ht="36" customHeight="1">
      <c r="A29" s="21" t="s">
        <v>68</v>
      </c>
      <c r="B29" s="30" t="s">
        <v>90</v>
      </c>
      <c r="C29" s="29">
        <f>'1 кв. 2013г.'!C29</f>
        <v>300</v>
      </c>
      <c r="D29" s="35">
        <v>323.7</v>
      </c>
      <c r="E29" s="39">
        <f t="shared" si="0"/>
        <v>107.89999999999999</v>
      </c>
    </row>
    <row r="30" spans="1:5" ht="36" customHeight="1">
      <c r="A30" s="21" t="s">
        <v>69</v>
      </c>
      <c r="B30" s="14" t="s">
        <v>89</v>
      </c>
      <c r="C30" s="29">
        <f>'1 кв. 2013г.'!C30</f>
        <v>1134</v>
      </c>
      <c r="D30" s="35">
        <v>530.9</v>
      </c>
      <c r="E30" s="39">
        <f t="shared" si="0"/>
        <v>46.816578483245145</v>
      </c>
    </row>
    <row r="31" spans="1:5" ht="23.25" customHeight="1">
      <c r="A31" s="21" t="s">
        <v>46</v>
      </c>
      <c r="B31" s="14" t="s">
        <v>47</v>
      </c>
      <c r="C31" s="22">
        <f>C32+C34</f>
        <v>15000</v>
      </c>
      <c r="D31" s="35">
        <f>D32+D34</f>
        <v>5771.5</v>
      </c>
      <c r="E31" s="39">
        <f t="shared" si="0"/>
        <v>38.47666666666667</v>
      </c>
    </row>
    <row r="32" spans="1:5" ht="78" customHeight="1">
      <c r="A32" s="21" t="s">
        <v>49</v>
      </c>
      <c r="B32" s="14" t="s">
        <v>48</v>
      </c>
      <c r="C32" s="22">
        <f>C33</f>
        <v>13000</v>
      </c>
      <c r="D32" s="35">
        <f>D33</f>
        <v>5028.1</v>
      </c>
      <c r="E32" s="39">
        <f t="shared" si="0"/>
        <v>38.67769230769231</v>
      </c>
    </row>
    <row r="33" spans="1:5" ht="88.5" customHeight="1">
      <c r="A33" s="21" t="s">
        <v>3</v>
      </c>
      <c r="B33" s="14" t="s">
        <v>42</v>
      </c>
      <c r="C33" s="29">
        <f>'1 кв. 2013г.'!C33</f>
        <v>13000</v>
      </c>
      <c r="D33" s="35">
        <v>5028.1</v>
      </c>
      <c r="E33" s="39">
        <f t="shared" si="0"/>
        <v>38.67769230769231</v>
      </c>
    </row>
    <row r="34" spans="1:5" ht="79.5" customHeight="1">
      <c r="A34" s="21" t="s">
        <v>50</v>
      </c>
      <c r="B34" s="14" t="s">
        <v>51</v>
      </c>
      <c r="C34" s="22">
        <f>C35</f>
        <v>2000</v>
      </c>
      <c r="D34" s="35">
        <f>D35</f>
        <v>743.4</v>
      </c>
      <c r="E34" s="39">
        <f t="shared" si="0"/>
        <v>37.169999999999995</v>
      </c>
    </row>
    <row r="35" spans="1:5" ht="96" customHeight="1">
      <c r="A35" s="21" t="s">
        <v>4</v>
      </c>
      <c r="B35" s="14" t="s">
        <v>26</v>
      </c>
      <c r="C35" s="29">
        <f>'1 кв. 2013г.'!C35</f>
        <v>2000</v>
      </c>
      <c r="D35" s="35">
        <v>743.4</v>
      </c>
      <c r="E35" s="39">
        <f t="shared" si="0"/>
        <v>37.169999999999995</v>
      </c>
    </row>
    <row r="36" spans="1:5" ht="24" customHeight="1">
      <c r="A36" s="23" t="s">
        <v>23</v>
      </c>
      <c r="B36" s="13" t="s">
        <v>22</v>
      </c>
      <c r="C36" s="24">
        <f>C37</f>
        <v>4</v>
      </c>
      <c r="D36" s="36">
        <f>D37</f>
        <v>4.7</v>
      </c>
      <c r="E36" s="39">
        <f t="shared" si="0"/>
        <v>117.5</v>
      </c>
    </row>
    <row r="37" spans="1:5" ht="77.25" customHeight="1">
      <c r="A37" s="21" t="s">
        <v>52</v>
      </c>
      <c r="B37" s="14" t="s">
        <v>24</v>
      </c>
      <c r="C37" s="22">
        <f>C38</f>
        <v>4</v>
      </c>
      <c r="D37" s="35">
        <f>D38</f>
        <v>4.7</v>
      </c>
      <c r="E37" s="39">
        <f t="shared" si="0"/>
        <v>117.5</v>
      </c>
    </row>
    <row r="38" spans="1:5" ht="90.75" customHeight="1">
      <c r="A38" s="21" t="s">
        <v>5</v>
      </c>
      <c r="B38" s="14" t="s">
        <v>25</v>
      </c>
      <c r="C38" s="29">
        <f>'1 кв. 2013г.'!C38</f>
        <v>4</v>
      </c>
      <c r="D38" s="35">
        <v>4.7</v>
      </c>
      <c r="E38" s="39">
        <f t="shared" si="0"/>
        <v>117.5</v>
      </c>
    </row>
    <row r="39" spans="1:5" ht="55.5" customHeight="1">
      <c r="A39" s="23" t="s">
        <v>65</v>
      </c>
      <c r="B39" s="13" t="s">
        <v>62</v>
      </c>
      <c r="C39" s="24">
        <f>C40</f>
        <v>0</v>
      </c>
      <c r="D39" s="36">
        <f>D40</f>
        <v>0.3</v>
      </c>
      <c r="E39" s="39"/>
    </row>
    <row r="40" spans="1:5" ht="24.75" customHeight="1">
      <c r="A40" s="21" t="s">
        <v>66</v>
      </c>
      <c r="B40" s="14" t="s">
        <v>63</v>
      </c>
      <c r="C40" s="22">
        <f>C41</f>
        <v>0</v>
      </c>
      <c r="D40" s="35">
        <f>D41</f>
        <v>0.3</v>
      </c>
      <c r="E40" s="39"/>
    </row>
    <row r="41" spans="1:5" ht="52.5" customHeight="1">
      <c r="A41" s="21" t="s">
        <v>67</v>
      </c>
      <c r="B41" s="14" t="s">
        <v>64</v>
      </c>
      <c r="C41" s="29">
        <v>0</v>
      </c>
      <c r="D41" s="35">
        <v>0.3</v>
      </c>
      <c r="E41" s="39"/>
    </row>
    <row r="42" spans="1:5" ht="60" customHeight="1">
      <c r="A42" s="23" t="s">
        <v>27</v>
      </c>
      <c r="B42" s="13" t="s">
        <v>28</v>
      </c>
      <c r="C42" s="24">
        <f>C43+C45</f>
        <v>390</v>
      </c>
      <c r="D42" s="36">
        <f>D43+D45</f>
        <v>154.60000000000002</v>
      </c>
      <c r="E42" s="39">
        <f t="shared" si="0"/>
        <v>39.64102564102564</v>
      </c>
    </row>
    <row r="43" spans="1:5" ht="140.25" customHeight="1">
      <c r="A43" s="21" t="s">
        <v>115</v>
      </c>
      <c r="B43" s="14" t="s">
        <v>29</v>
      </c>
      <c r="C43" s="22">
        <f>C44</f>
        <v>270</v>
      </c>
      <c r="D43" s="35">
        <f>D44</f>
        <v>77.9</v>
      </c>
      <c r="E43" s="39">
        <f t="shared" si="0"/>
        <v>28.851851851851855</v>
      </c>
    </row>
    <row r="44" spans="1:5" ht="111.75" customHeight="1">
      <c r="A44" s="21" t="s">
        <v>6</v>
      </c>
      <c r="B44" s="14" t="s">
        <v>91</v>
      </c>
      <c r="C44" s="29">
        <f>'1 кв. 2013г.'!C44</f>
        <v>270</v>
      </c>
      <c r="D44" s="35">
        <v>77.9</v>
      </c>
      <c r="E44" s="39">
        <f t="shared" si="0"/>
        <v>28.851851851851855</v>
      </c>
    </row>
    <row r="45" spans="1:5" ht="113.25" customHeight="1">
      <c r="A45" s="21" t="s">
        <v>125</v>
      </c>
      <c r="B45" s="14" t="s">
        <v>30</v>
      </c>
      <c r="C45" s="22">
        <f>C46</f>
        <v>120</v>
      </c>
      <c r="D45" s="35">
        <f>D46</f>
        <v>76.7</v>
      </c>
      <c r="E45" s="39">
        <f t="shared" si="0"/>
        <v>63.916666666666664</v>
      </c>
    </row>
    <row r="46" spans="1:5" ht="108.75" customHeight="1">
      <c r="A46" s="21" t="s">
        <v>117</v>
      </c>
      <c r="B46" s="14" t="s">
        <v>31</v>
      </c>
      <c r="C46" s="29">
        <f>'1 кв. 2013г.'!C46</f>
        <v>120</v>
      </c>
      <c r="D46" s="35">
        <v>76.7</v>
      </c>
      <c r="E46" s="39">
        <f t="shared" si="0"/>
        <v>63.916666666666664</v>
      </c>
    </row>
    <row r="47" spans="1:5" ht="42.75" customHeight="1">
      <c r="A47" s="23" t="s">
        <v>60</v>
      </c>
      <c r="B47" s="13" t="s">
        <v>59</v>
      </c>
      <c r="C47" s="24">
        <f>C48</f>
        <v>2000</v>
      </c>
      <c r="D47" s="36">
        <f>D48</f>
        <v>348.4</v>
      </c>
      <c r="E47" s="39">
        <f t="shared" si="0"/>
        <v>17.419999999999998</v>
      </c>
    </row>
    <row r="48" spans="1:5" ht="72" customHeight="1">
      <c r="A48" s="21" t="s">
        <v>118</v>
      </c>
      <c r="B48" s="14" t="s">
        <v>54</v>
      </c>
      <c r="C48" s="22">
        <f>C49</f>
        <v>2000</v>
      </c>
      <c r="D48" s="35">
        <f>D49</f>
        <v>348.4</v>
      </c>
      <c r="E48" s="39">
        <f t="shared" si="0"/>
        <v>17.419999999999998</v>
      </c>
    </row>
    <row r="49" spans="1:5" ht="75" customHeight="1">
      <c r="A49" s="21" t="s">
        <v>7</v>
      </c>
      <c r="B49" s="14" t="s">
        <v>92</v>
      </c>
      <c r="C49" s="29">
        <f>'1 кв. 2013г.'!C49</f>
        <v>2000</v>
      </c>
      <c r="D49" s="35">
        <v>348.4</v>
      </c>
      <c r="E49" s="39">
        <f t="shared" si="0"/>
        <v>17.419999999999998</v>
      </c>
    </row>
    <row r="50" spans="1:5" ht="27.75" customHeight="1">
      <c r="A50" s="23" t="s">
        <v>56</v>
      </c>
      <c r="B50" s="13" t="s">
        <v>32</v>
      </c>
      <c r="C50" s="24">
        <f>C51</f>
        <v>5</v>
      </c>
      <c r="D50" s="36">
        <f>D51</f>
        <v>0</v>
      </c>
      <c r="E50" s="39">
        <f t="shared" si="0"/>
        <v>0</v>
      </c>
    </row>
    <row r="51" spans="1:5" ht="62.25" customHeight="1">
      <c r="A51" s="21" t="s">
        <v>121</v>
      </c>
      <c r="B51" s="14" t="s">
        <v>61</v>
      </c>
      <c r="C51" s="22">
        <f>C52</f>
        <v>5</v>
      </c>
      <c r="D51" s="35">
        <f>D52</f>
        <v>0</v>
      </c>
      <c r="E51" s="39">
        <f t="shared" si="0"/>
        <v>0</v>
      </c>
    </row>
    <row r="52" spans="1:5" ht="55.5" customHeight="1">
      <c r="A52" s="21" t="s">
        <v>119</v>
      </c>
      <c r="B52" s="14" t="s">
        <v>33</v>
      </c>
      <c r="C52" s="29">
        <f>'1 кв. 2013г.'!C52</f>
        <v>5</v>
      </c>
      <c r="D52" s="35">
        <v>0</v>
      </c>
      <c r="E52" s="39">
        <f t="shared" si="0"/>
        <v>0</v>
      </c>
    </row>
    <row r="53" spans="1:5" ht="30" customHeight="1">
      <c r="A53" s="23" t="s">
        <v>70</v>
      </c>
      <c r="B53" s="13" t="s">
        <v>75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73</v>
      </c>
      <c r="B54" s="14" t="s">
        <v>76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120</v>
      </c>
      <c r="B55" s="14" t="s">
        <v>77</v>
      </c>
      <c r="C55" s="29">
        <v>0</v>
      </c>
      <c r="D55" s="35">
        <v>0</v>
      </c>
      <c r="E55" s="39"/>
    </row>
    <row r="56" spans="1:5" ht="21.75" customHeight="1">
      <c r="A56" s="23" t="s">
        <v>34</v>
      </c>
      <c r="B56" s="13" t="s">
        <v>9</v>
      </c>
      <c r="C56" s="24">
        <f>C57+C63</f>
        <v>1211.5</v>
      </c>
      <c r="D56" s="36">
        <f>D57+D63+D65</f>
        <v>1205</v>
      </c>
      <c r="E56" s="39">
        <f t="shared" si="0"/>
        <v>99.46347503095336</v>
      </c>
    </row>
    <row r="57" spans="1:5" ht="40.5" customHeight="1">
      <c r="A57" s="21" t="s">
        <v>44</v>
      </c>
      <c r="B57" s="14" t="s">
        <v>35</v>
      </c>
      <c r="C57" s="22">
        <f>C61+C58</f>
        <v>1211.5</v>
      </c>
      <c r="D57" s="35">
        <f>D61+D58</f>
        <v>1211.5</v>
      </c>
      <c r="E57" s="39">
        <f t="shared" si="0"/>
        <v>100</v>
      </c>
    </row>
    <row r="58" spans="1:5" ht="56.25" customHeight="1">
      <c r="A58" s="21" t="s">
        <v>123</v>
      </c>
      <c r="B58" s="14" t="s">
        <v>96</v>
      </c>
      <c r="C58" s="22">
        <f>C59</f>
        <v>1011.5</v>
      </c>
      <c r="D58" s="35">
        <f>D59</f>
        <v>1011.5</v>
      </c>
      <c r="E58" s="39">
        <f t="shared" si="0"/>
        <v>100</v>
      </c>
    </row>
    <row r="59" spans="1:5" ht="16.5" customHeight="1">
      <c r="A59" s="21" t="s">
        <v>98</v>
      </c>
      <c r="B59" s="14" t="s">
        <v>95</v>
      </c>
      <c r="C59" s="22">
        <f>C60</f>
        <v>1011.5</v>
      </c>
      <c r="D59" s="35">
        <f>D60</f>
        <v>1011.5</v>
      </c>
      <c r="E59" s="39">
        <f t="shared" si="0"/>
        <v>100</v>
      </c>
    </row>
    <row r="60" spans="1:5" ht="16.5" customHeight="1">
      <c r="A60" s="21" t="s">
        <v>99</v>
      </c>
      <c r="B60" s="14" t="s">
        <v>97</v>
      </c>
      <c r="C60" s="22">
        <f>'1 кв. 2013г.'!C59+1011.5</f>
        <v>1011.5</v>
      </c>
      <c r="D60" s="35">
        <v>1011.5</v>
      </c>
      <c r="E60" s="39">
        <f t="shared" si="0"/>
        <v>100</v>
      </c>
    </row>
    <row r="61" spans="1:5" ht="37.5" customHeight="1">
      <c r="A61" s="21" t="s">
        <v>58</v>
      </c>
      <c r="B61" s="14" t="s">
        <v>36</v>
      </c>
      <c r="C61" s="22">
        <f>C62</f>
        <v>200</v>
      </c>
      <c r="D61" s="35">
        <f>D62</f>
        <v>200</v>
      </c>
      <c r="E61" s="39">
        <f t="shared" si="0"/>
        <v>100</v>
      </c>
    </row>
    <row r="62" spans="1:5" ht="61.5" customHeight="1">
      <c r="A62" s="21" t="s">
        <v>8</v>
      </c>
      <c r="B62" s="14" t="s">
        <v>37</v>
      </c>
      <c r="C62" s="22">
        <f>'1 кв. 2013г.'!C61</f>
        <v>200</v>
      </c>
      <c r="D62" s="35">
        <v>200</v>
      </c>
      <c r="E62" s="39">
        <f t="shared" si="0"/>
        <v>100</v>
      </c>
    </row>
    <row r="63" spans="1:5" ht="32.25" customHeight="1">
      <c r="A63" s="27" t="s">
        <v>78</v>
      </c>
      <c r="B63" s="14" t="s">
        <v>79</v>
      </c>
      <c r="C63" s="22">
        <f>C64</f>
        <v>0</v>
      </c>
      <c r="D63" s="37">
        <f>D64</f>
        <v>0</v>
      </c>
      <c r="E63" s="39" t="e">
        <f t="shared" si="0"/>
        <v>#DIV/0!</v>
      </c>
    </row>
    <row r="64" spans="1:5" ht="41.25" customHeight="1">
      <c r="A64" s="27" t="s">
        <v>81</v>
      </c>
      <c r="B64" s="14" t="s">
        <v>80</v>
      </c>
      <c r="C64" s="31">
        <f>'1 кв. 2013г.'!C63</f>
        <v>0</v>
      </c>
      <c r="D64" s="37">
        <v>0</v>
      </c>
      <c r="E64" s="39" t="e">
        <f t="shared" si="0"/>
        <v>#DIV/0!</v>
      </c>
    </row>
    <row r="65" spans="1:5" ht="70.5" customHeight="1">
      <c r="A65" s="41" t="s">
        <v>113</v>
      </c>
      <c r="B65" s="42" t="s">
        <v>112</v>
      </c>
      <c r="C65" s="43">
        <v>0</v>
      </c>
      <c r="D65" s="37">
        <v>-6.5</v>
      </c>
      <c r="E65" s="39"/>
    </row>
    <row r="66" spans="1:5" ht="33" customHeight="1" thickBot="1">
      <c r="A66" s="25" t="s">
        <v>38</v>
      </c>
      <c r="B66" s="11"/>
      <c r="C66" s="26">
        <f>C17+C56</f>
        <v>22325.100000000002</v>
      </c>
      <c r="D66" s="38">
        <f>D17+D56</f>
        <v>9354</v>
      </c>
      <c r="E66" s="39">
        <f t="shared" si="0"/>
        <v>41.8990284478009</v>
      </c>
    </row>
    <row r="67" spans="1:4" ht="12.75">
      <c r="A67" s="8"/>
      <c r="B67" s="8"/>
      <c r="C67" s="8"/>
      <c r="D67" s="2"/>
    </row>
    <row r="68" spans="1:4" ht="12.75">
      <c r="A68" s="8"/>
      <c r="B68" s="8"/>
      <c r="C68" s="8"/>
      <c r="D68" s="2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5" spans="1:3" ht="12.75">
      <c r="A75" s="7"/>
      <c r="B75" s="7"/>
      <c r="C75" s="7"/>
    </row>
  </sheetData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="75" zoomScaleNormal="75" zoomScaleSheetLayoutView="75" workbookViewId="0" topLeftCell="A53">
      <selection activeCell="A65" sqref="A65:B65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4"/>
      <c r="C1" s="64"/>
      <c r="D1" s="64"/>
      <c r="E1" s="9"/>
      <c r="F1" s="1"/>
    </row>
    <row r="2" spans="2:4" ht="19.5" customHeight="1">
      <c r="B2" s="64"/>
      <c r="C2" s="64"/>
      <c r="D2" s="64"/>
    </row>
    <row r="3" spans="2:5" ht="17.25" customHeight="1">
      <c r="B3" s="64"/>
      <c r="C3" s="64"/>
      <c r="D3" s="64"/>
      <c r="E3" s="2"/>
    </row>
    <row r="4" spans="2:4" ht="17.25" customHeight="1">
      <c r="B4" s="64"/>
      <c r="C4" s="64"/>
      <c r="D4" s="64"/>
    </row>
    <row r="5" spans="1:7" ht="18">
      <c r="A5" s="10"/>
      <c r="B5" s="64"/>
      <c r="C5" s="64"/>
      <c r="D5" s="65"/>
      <c r="E5" s="10"/>
      <c r="F5" s="5"/>
      <c r="G5" s="2"/>
    </row>
    <row r="6" spans="1:7" ht="18">
      <c r="A6" s="59" t="s">
        <v>39</v>
      </c>
      <c r="B6" s="60"/>
      <c r="C6" s="60"/>
      <c r="D6" s="60"/>
      <c r="E6" s="10"/>
      <c r="F6" s="5"/>
      <c r="G6" s="2"/>
    </row>
    <row r="7" spans="1:7" ht="18">
      <c r="A7" s="59" t="s">
        <v>107</v>
      </c>
      <c r="B7" s="60"/>
      <c r="C7" s="60"/>
      <c r="D7" s="60"/>
      <c r="E7" s="10"/>
      <c r="F7" s="5"/>
      <c r="G7" s="2"/>
    </row>
    <row r="8" spans="1:8" ht="18">
      <c r="A8" s="61" t="s">
        <v>40</v>
      </c>
      <c r="B8" s="61"/>
      <c r="C8" s="61"/>
      <c r="D8" s="61"/>
      <c r="E8" s="2"/>
      <c r="G8" s="2"/>
      <c r="H8" s="2"/>
    </row>
    <row r="9" spans="1:8" ht="12.75">
      <c r="A9" s="50"/>
      <c r="B9" s="50"/>
      <c r="C9" s="50"/>
      <c r="D9" s="50"/>
      <c r="E9" s="4"/>
      <c r="G9" s="2"/>
      <c r="H9" s="4"/>
    </row>
    <row r="10" spans="1:8" ht="12.75">
      <c r="A10" s="62"/>
      <c r="B10" s="63"/>
      <c r="C10" s="63"/>
      <c r="D10" s="63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43</v>
      </c>
    </row>
    <row r="13" spans="1:5" ht="12.75">
      <c r="A13" s="51" t="s">
        <v>11</v>
      </c>
      <c r="B13" s="54" t="s">
        <v>12</v>
      </c>
      <c r="C13" s="54" t="s">
        <v>83</v>
      </c>
      <c r="D13" s="47" t="s">
        <v>110</v>
      </c>
      <c r="E13" s="44" t="s">
        <v>93</v>
      </c>
    </row>
    <row r="14" spans="1:5" ht="12.75">
      <c r="A14" s="52"/>
      <c r="B14" s="55"/>
      <c r="C14" s="57"/>
      <c r="D14" s="48"/>
      <c r="E14" s="45"/>
    </row>
    <row r="15" spans="1:5" ht="12.75">
      <c r="A15" s="52"/>
      <c r="B15" s="55"/>
      <c r="C15" s="57"/>
      <c r="D15" s="48"/>
      <c r="E15" s="45"/>
    </row>
    <row r="16" spans="1:5" ht="13.5" thickBot="1">
      <c r="A16" s="53"/>
      <c r="B16" s="56"/>
      <c r="C16" s="58"/>
      <c r="D16" s="49"/>
      <c r="E16" s="46"/>
    </row>
    <row r="17" spans="1:5" ht="18" customHeight="1">
      <c r="A17" s="15" t="s">
        <v>0</v>
      </c>
      <c r="B17" s="12" t="s">
        <v>10</v>
      </c>
      <c r="C17" s="16">
        <f>C18+C25+C36+C39+C42+C47+C50+C53+C24</f>
        <v>21113.600000000002</v>
      </c>
      <c r="D17" s="32">
        <f>D18+D25+D36+D39+D42+D47+D50+D53+D24</f>
        <v>0</v>
      </c>
      <c r="E17" s="39">
        <f>D17/C17*100</f>
        <v>0</v>
      </c>
    </row>
    <row r="18" spans="1:5" ht="18" customHeight="1">
      <c r="A18" s="17" t="s">
        <v>13</v>
      </c>
      <c r="B18" s="13" t="s">
        <v>14</v>
      </c>
      <c r="C18" s="18">
        <f>C19</f>
        <v>1859.2</v>
      </c>
      <c r="D18" s="33">
        <f>D19</f>
        <v>0</v>
      </c>
      <c r="E18" s="39">
        <f>D18/C18*100</f>
        <v>0</v>
      </c>
    </row>
    <row r="19" spans="1:5" ht="18" customHeight="1">
      <c r="A19" s="17" t="s">
        <v>41</v>
      </c>
      <c r="B19" s="14" t="s">
        <v>15</v>
      </c>
      <c r="C19" s="19">
        <f>C20+C21+C23</f>
        <v>1859.2</v>
      </c>
      <c r="D19" s="34">
        <f>D20+D21+D23+D22</f>
        <v>0</v>
      </c>
      <c r="E19" s="39">
        <f>D19/C19*100</f>
        <v>0</v>
      </c>
    </row>
    <row r="20" spans="1:5" ht="91.5" customHeight="1">
      <c r="A20" s="20" t="s">
        <v>84</v>
      </c>
      <c r="B20" s="14" t="s">
        <v>16</v>
      </c>
      <c r="C20" s="28">
        <f>'полуг. 2013г.'!C20</f>
        <v>1859.2</v>
      </c>
      <c r="D20" s="34"/>
      <c r="E20" s="39">
        <f>D20/C20*100</f>
        <v>0</v>
      </c>
    </row>
    <row r="21" spans="1:5" ht="153" customHeight="1">
      <c r="A21" s="20" t="s">
        <v>126</v>
      </c>
      <c r="B21" s="14" t="s">
        <v>17</v>
      </c>
      <c r="C21" s="28">
        <v>0</v>
      </c>
      <c r="D21" s="34"/>
      <c r="E21" s="39"/>
    </row>
    <row r="22" spans="1:5" ht="58.5" customHeight="1">
      <c r="A22" s="21" t="s">
        <v>87</v>
      </c>
      <c r="B22" s="14" t="s">
        <v>86</v>
      </c>
      <c r="C22" s="28">
        <v>0</v>
      </c>
      <c r="D22" s="35"/>
      <c r="E22" s="39"/>
    </row>
    <row r="23" spans="1:5" ht="117.75" customHeight="1">
      <c r="A23" s="21" t="s">
        <v>127</v>
      </c>
      <c r="B23" s="14" t="s">
        <v>82</v>
      </c>
      <c r="C23" s="29">
        <v>0</v>
      </c>
      <c r="D23" s="35">
        <v>0</v>
      </c>
      <c r="E23" s="39"/>
    </row>
    <row r="24" spans="1:5" ht="35.25" customHeight="1">
      <c r="A24" s="23" t="s">
        <v>114</v>
      </c>
      <c r="B24" s="13" t="s">
        <v>94</v>
      </c>
      <c r="C24" s="40">
        <f>'полуг. 2013г.'!C24</f>
        <v>3.4</v>
      </c>
      <c r="D24" s="36"/>
      <c r="E24" s="39"/>
    </row>
    <row r="25" spans="1:5" ht="20.25" customHeight="1">
      <c r="A25" s="23" t="s">
        <v>21</v>
      </c>
      <c r="B25" s="13" t="s">
        <v>18</v>
      </c>
      <c r="C25" s="24">
        <f>C26+C31+C28</f>
        <v>16852</v>
      </c>
      <c r="D25" s="36">
        <f>D26+D31+D28</f>
        <v>0</v>
      </c>
      <c r="E25" s="39">
        <f aca="true" t="shared" si="0" ref="E25:E38">D25/C25*100</f>
        <v>0</v>
      </c>
    </row>
    <row r="26" spans="1:5" ht="21.75" customHeight="1">
      <c r="A26" s="21" t="s">
        <v>45</v>
      </c>
      <c r="B26" s="14" t="s">
        <v>19</v>
      </c>
      <c r="C26" s="22">
        <f>C27</f>
        <v>418</v>
      </c>
      <c r="D26" s="35">
        <f>D27</f>
        <v>0</v>
      </c>
      <c r="E26" s="39">
        <f t="shared" si="0"/>
        <v>0</v>
      </c>
    </row>
    <row r="27" spans="1:5" ht="57.75" customHeight="1">
      <c r="A27" s="21" t="s">
        <v>2</v>
      </c>
      <c r="B27" s="14" t="s">
        <v>20</v>
      </c>
      <c r="C27" s="29">
        <f>'полуг. 2013г.'!C27</f>
        <v>418</v>
      </c>
      <c r="D27" s="35"/>
      <c r="E27" s="39">
        <f t="shared" si="0"/>
        <v>0</v>
      </c>
    </row>
    <row r="28" spans="1:5" ht="36" customHeight="1">
      <c r="A28" s="21" t="s">
        <v>71</v>
      </c>
      <c r="B28" s="14" t="s">
        <v>72</v>
      </c>
      <c r="C28" s="22">
        <f>SUM(C29:C30)</f>
        <v>1434</v>
      </c>
      <c r="D28" s="35">
        <f>SUM(D29:D30)</f>
        <v>0</v>
      </c>
      <c r="E28" s="39">
        <f t="shared" si="0"/>
        <v>0</v>
      </c>
    </row>
    <row r="29" spans="1:5" ht="36" customHeight="1">
      <c r="A29" s="21" t="s">
        <v>68</v>
      </c>
      <c r="B29" s="30" t="s">
        <v>90</v>
      </c>
      <c r="C29" s="29">
        <f>'полуг. 2013г.'!C29</f>
        <v>300</v>
      </c>
      <c r="D29" s="35"/>
      <c r="E29" s="39">
        <f t="shared" si="0"/>
        <v>0</v>
      </c>
    </row>
    <row r="30" spans="1:5" ht="36" customHeight="1">
      <c r="A30" s="21" t="s">
        <v>69</v>
      </c>
      <c r="B30" s="14" t="s">
        <v>89</v>
      </c>
      <c r="C30" s="29">
        <f>'полуг. 2013г.'!C30</f>
        <v>1134</v>
      </c>
      <c r="D30" s="35"/>
      <c r="E30" s="39">
        <f t="shared" si="0"/>
        <v>0</v>
      </c>
    </row>
    <row r="31" spans="1:5" ht="23.25" customHeight="1">
      <c r="A31" s="21" t="s">
        <v>46</v>
      </c>
      <c r="B31" s="14" t="s">
        <v>47</v>
      </c>
      <c r="C31" s="22">
        <f>C32+C34</f>
        <v>15000</v>
      </c>
      <c r="D31" s="35">
        <f>D32+D34</f>
        <v>0</v>
      </c>
      <c r="E31" s="39">
        <f t="shared" si="0"/>
        <v>0</v>
      </c>
    </row>
    <row r="32" spans="1:5" ht="54" customHeight="1">
      <c r="A32" s="21" t="s">
        <v>49</v>
      </c>
      <c r="B32" s="14" t="s">
        <v>48</v>
      </c>
      <c r="C32" s="22">
        <f>C33</f>
        <v>13000</v>
      </c>
      <c r="D32" s="35">
        <f>D33</f>
        <v>0</v>
      </c>
      <c r="E32" s="39">
        <f t="shared" si="0"/>
        <v>0</v>
      </c>
    </row>
    <row r="33" spans="1:5" ht="88.5" customHeight="1">
      <c r="A33" s="21" t="s">
        <v>3</v>
      </c>
      <c r="B33" s="14" t="s">
        <v>42</v>
      </c>
      <c r="C33" s="29">
        <f>'полуг. 2013г.'!C33</f>
        <v>13000</v>
      </c>
      <c r="D33" s="35"/>
      <c r="E33" s="39">
        <f t="shared" si="0"/>
        <v>0</v>
      </c>
    </row>
    <row r="34" spans="1:5" ht="54" customHeight="1">
      <c r="A34" s="21" t="s">
        <v>50</v>
      </c>
      <c r="B34" s="14" t="s">
        <v>51</v>
      </c>
      <c r="C34" s="22">
        <f>C35</f>
        <v>2000</v>
      </c>
      <c r="D34" s="35">
        <f>D35</f>
        <v>0</v>
      </c>
      <c r="E34" s="39">
        <f t="shared" si="0"/>
        <v>0</v>
      </c>
    </row>
    <row r="35" spans="1:5" ht="99" customHeight="1">
      <c r="A35" s="21" t="s">
        <v>4</v>
      </c>
      <c r="B35" s="14" t="s">
        <v>26</v>
      </c>
      <c r="C35" s="29">
        <f>'полуг. 2013г.'!C35</f>
        <v>2000</v>
      </c>
      <c r="D35" s="35"/>
      <c r="E35" s="39">
        <f t="shared" si="0"/>
        <v>0</v>
      </c>
    </row>
    <row r="36" spans="1:5" ht="24" customHeight="1">
      <c r="A36" s="23" t="s">
        <v>23</v>
      </c>
      <c r="B36" s="13" t="s">
        <v>22</v>
      </c>
      <c r="C36" s="24">
        <f>C37</f>
        <v>4</v>
      </c>
      <c r="D36" s="36">
        <f>D37</f>
        <v>0</v>
      </c>
      <c r="E36" s="39">
        <f t="shared" si="0"/>
        <v>0</v>
      </c>
    </row>
    <row r="37" spans="1:5" ht="73.5" customHeight="1">
      <c r="A37" s="21" t="s">
        <v>52</v>
      </c>
      <c r="B37" s="14" t="s">
        <v>24</v>
      </c>
      <c r="C37" s="22">
        <f>C38</f>
        <v>4</v>
      </c>
      <c r="D37" s="35">
        <f>D38</f>
        <v>0</v>
      </c>
      <c r="E37" s="39">
        <f t="shared" si="0"/>
        <v>0</v>
      </c>
    </row>
    <row r="38" spans="1:5" ht="92.25" customHeight="1">
      <c r="A38" s="21" t="s">
        <v>5</v>
      </c>
      <c r="B38" s="14" t="s">
        <v>25</v>
      </c>
      <c r="C38" s="29">
        <f>'полуг. 2013г.'!C38</f>
        <v>4</v>
      </c>
      <c r="D38" s="35"/>
      <c r="E38" s="39">
        <f t="shared" si="0"/>
        <v>0</v>
      </c>
    </row>
    <row r="39" spans="1:5" ht="55.5" customHeight="1">
      <c r="A39" s="23" t="s">
        <v>65</v>
      </c>
      <c r="B39" s="13" t="s">
        <v>62</v>
      </c>
      <c r="C39" s="24">
        <f>C40</f>
        <v>0</v>
      </c>
      <c r="D39" s="36">
        <f>D40</f>
        <v>0</v>
      </c>
      <c r="E39" s="39"/>
    </row>
    <row r="40" spans="1:5" ht="24.75" customHeight="1">
      <c r="A40" s="21" t="s">
        <v>66</v>
      </c>
      <c r="B40" s="14" t="s">
        <v>63</v>
      </c>
      <c r="C40" s="22">
        <f>C41</f>
        <v>0</v>
      </c>
      <c r="D40" s="35">
        <f>D41</f>
        <v>0</v>
      </c>
      <c r="E40" s="39"/>
    </row>
    <row r="41" spans="1:5" ht="52.5" customHeight="1">
      <c r="A41" s="21" t="s">
        <v>67</v>
      </c>
      <c r="B41" s="14" t="s">
        <v>64</v>
      </c>
      <c r="C41" s="29">
        <v>0</v>
      </c>
      <c r="D41" s="35"/>
      <c r="E41" s="39"/>
    </row>
    <row r="42" spans="1:5" ht="60" customHeight="1">
      <c r="A42" s="23" t="s">
        <v>27</v>
      </c>
      <c r="B42" s="13" t="s">
        <v>28</v>
      </c>
      <c r="C42" s="24">
        <f>C43+C45</f>
        <v>390</v>
      </c>
      <c r="D42" s="36">
        <f>D43+D45</f>
        <v>0</v>
      </c>
      <c r="E42" s="39">
        <f aca="true" t="shared" si="1" ref="E42:E52">D42/C42*100</f>
        <v>0</v>
      </c>
    </row>
    <row r="43" spans="1:5" ht="137.25" customHeight="1">
      <c r="A43" s="21" t="s">
        <v>115</v>
      </c>
      <c r="B43" s="14" t="s">
        <v>29</v>
      </c>
      <c r="C43" s="22">
        <f>C44</f>
        <v>270</v>
      </c>
      <c r="D43" s="35">
        <f>D44</f>
        <v>0</v>
      </c>
      <c r="E43" s="39">
        <f t="shared" si="1"/>
        <v>0</v>
      </c>
    </row>
    <row r="44" spans="1:5" ht="111.75" customHeight="1">
      <c r="A44" s="21" t="s">
        <v>6</v>
      </c>
      <c r="B44" s="14" t="s">
        <v>91</v>
      </c>
      <c r="C44" s="29">
        <f>'полуг. 2013г.'!C44</f>
        <v>270</v>
      </c>
      <c r="D44" s="35"/>
      <c r="E44" s="39">
        <f t="shared" si="1"/>
        <v>0</v>
      </c>
    </row>
    <row r="45" spans="1:5" ht="113.25" customHeight="1">
      <c r="A45" s="21" t="s">
        <v>53</v>
      </c>
      <c r="B45" s="14" t="s">
        <v>30</v>
      </c>
      <c r="C45" s="22">
        <f>C46</f>
        <v>120</v>
      </c>
      <c r="D45" s="35">
        <f>D46</f>
        <v>0</v>
      </c>
      <c r="E45" s="39">
        <f t="shared" si="1"/>
        <v>0</v>
      </c>
    </row>
    <row r="46" spans="1:5" ht="111" customHeight="1">
      <c r="A46" s="21" t="s">
        <v>116</v>
      </c>
      <c r="B46" s="14" t="s">
        <v>31</v>
      </c>
      <c r="C46" s="29">
        <f>'полуг. 2013г.'!C46</f>
        <v>120</v>
      </c>
      <c r="D46" s="35"/>
      <c r="E46" s="39">
        <f t="shared" si="1"/>
        <v>0</v>
      </c>
    </row>
    <row r="47" spans="1:5" ht="42.75" customHeight="1">
      <c r="A47" s="23" t="s">
        <v>60</v>
      </c>
      <c r="B47" s="13" t="s">
        <v>59</v>
      </c>
      <c r="C47" s="24">
        <f>C48</f>
        <v>2000</v>
      </c>
      <c r="D47" s="36">
        <f>D48</f>
        <v>0</v>
      </c>
      <c r="E47" s="39">
        <f t="shared" si="1"/>
        <v>0</v>
      </c>
    </row>
    <row r="48" spans="1:5" ht="72" customHeight="1">
      <c r="A48" s="21" t="s">
        <v>118</v>
      </c>
      <c r="B48" s="14" t="s">
        <v>54</v>
      </c>
      <c r="C48" s="22">
        <f>C49</f>
        <v>2000</v>
      </c>
      <c r="D48" s="35">
        <f>D49</f>
        <v>0</v>
      </c>
      <c r="E48" s="39">
        <f t="shared" si="1"/>
        <v>0</v>
      </c>
    </row>
    <row r="49" spans="1:5" ht="77.25" customHeight="1">
      <c r="A49" s="21" t="s">
        <v>7</v>
      </c>
      <c r="B49" s="14" t="s">
        <v>92</v>
      </c>
      <c r="C49" s="29">
        <f>'полуг. 2013г.'!C49</f>
        <v>2000</v>
      </c>
      <c r="D49" s="35"/>
      <c r="E49" s="39">
        <f t="shared" si="1"/>
        <v>0</v>
      </c>
    </row>
    <row r="50" spans="1:5" ht="27.75" customHeight="1">
      <c r="A50" s="23" t="s">
        <v>56</v>
      </c>
      <c r="B50" s="13" t="s">
        <v>32</v>
      </c>
      <c r="C50" s="24">
        <f>C51</f>
        <v>5</v>
      </c>
      <c r="D50" s="36">
        <f>D51</f>
        <v>0</v>
      </c>
      <c r="E50" s="39">
        <f t="shared" si="1"/>
        <v>0</v>
      </c>
    </row>
    <row r="51" spans="1:5" ht="60.75" customHeight="1">
      <c r="A51" s="21" t="s">
        <v>121</v>
      </c>
      <c r="B51" s="14" t="s">
        <v>61</v>
      </c>
      <c r="C51" s="22">
        <f>C52</f>
        <v>5</v>
      </c>
      <c r="D51" s="35">
        <f>D52</f>
        <v>0</v>
      </c>
      <c r="E51" s="39">
        <f t="shared" si="1"/>
        <v>0</v>
      </c>
    </row>
    <row r="52" spans="1:5" ht="56.25" customHeight="1">
      <c r="A52" s="21" t="s">
        <v>119</v>
      </c>
      <c r="B52" s="14" t="s">
        <v>33</v>
      </c>
      <c r="C52" s="29">
        <f>'полуг. 2013г.'!C52</f>
        <v>5</v>
      </c>
      <c r="D52" s="35">
        <v>0</v>
      </c>
      <c r="E52" s="39">
        <f t="shared" si="1"/>
        <v>0</v>
      </c>
    </row>
    <row r="53" spans="1:5" ht="30" customHeight="1">
      <c r="A53" s="23" t="s">
        <v>70</v>
      </c>
      <c r="B53" s="13" t="s">
        <v>75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73</v>
      </c>
      <c r="B54" s="14" t="s">
        <v>76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120</v>
      </c>
      <c r="B55" s="14" t="s">
        <v>77</v>
      </c>
      <c r="C55" s="29">
        <v>0</v>
      </c>
      <c r="D55" s="35">
        <v>0</v>
      </c>
      <c r="E55" s="39"/>
    </row>
    <row r="56" spans="1:5" ht="21.75" customHeight="1">
      <c r="A56" s="23" t="s">
        <v>34</v>
      </c>
      <c r="B56" s="13" t="s">
        <v>9</v>
      </c>
      <c r="C56" s="24">
        <f>C57+C63</f>
        <v>1211.5</v>
      </c>
      <c r="D56" s="36">
        <f>D57+D63</f>
        <v>0</v>
      </c>
      <c r="E56" s="39">
        <f aca="true" t="shared" si="2" ref="E56:E66">D56/C56*100</f>
        <v>0</v>
      </c>
    </row>
    <row r="57" spans="1:5" ht="40.5" customHeight="1">
      <c r="A57" s="21" t="s">
        <v>44</v>
      </c>
      <c r="B57" s="14" t="s">
        <v>35</v>
      </c>
      <c r="C57" s="22">
        <f>C61+C58</f>
        <v>1211.5</v>
      </c>
      <c r="D57" s="35">
        <f>D61+D58</f>
        <v>0</v>
      </c>
      <c r="E57" s="39">
        <f t="shared" si="2"/>
        <v>0</v>
      </c>
    </row>
    <row r="58" spans="1:5" ht="41.25" customHeight="1">
      <c r="A58" s="21" t="s">
        <v>123</v>
      </c>
      <c r="B58" s="14" t="s">
        <v>96</v>
      </c>
      <c r="C58" s="22">
        <f>C59</f>
        <v>1011.5</v>
      </c>
      <c r="D58" s="35">
        <f>D59</f>
        <v>0</v>
      </c>
      <c r="E58" s="39">
        <f t="shared" si="2"/>
        <v>0</v>
      </c>
    </row>
    <row r="59" spans="1:5" ht="16.5" customHeight="1">
      <c r="A59" s="21" t="s">
        <v>98</v>
      </c>
      <c r="B59" s="14" t="s">
        <v>95</v>
      </c>
      <c r="C59" s="22">
        <f>C60</f>
        <v>1011.5</v>
      </c>
      <c r="D59" s="35">
        <f>D60</f>
        <v>0</v>
      </c>
      <c r="E59" s="39">
        <f t="shared" si="2"/>
        <v>0</v>
      </c>
    </row>
    <row r="60" spans="1:5" ht="16.5" customHeight="1">
      <c r="A60" s="21" t="s">
        <v>99</v>
      </c>
      <c r="B60" s="14" t="s">
        <v>97</v>
      </c>
      <c r="C60" s="22">
        <f>'полуг. 2013г.'!C60</f>
        <v>1011.5</v>
      </c>
      <c r="D60" s="35"/>
      <c r="E60" s="39">
        <f t="shared" si="2"/>
        <v>0</v>
      </c>
    </row>
    <row r="61" spans="1:5" ht="37.5" customHeight="1">
      <c r="A61" s="21" t="s">
        <v>58</v>
      </c>
      <c r="B61" s="14" t="s">
        <v>36</v>
      </c>
      <c r="C61" s="22">
        <f>C62</f>
        <v>200</v>
      </c>
      <c r="D61" s="35">
        <f>D62</f>
        <v>0</v>
      </c>
      <c r="E61" s="39">
        <f t="shared" si="2"/>
        <v>0</v>
      </c>
    </row>
    <row r="62" spans="1:5" ht="61.5" customHeight="1">
      <c r="A62" s="21" t="s">
        <v>8</v>
      </c>
      <c r="B62" s="14" t="s">
        <v>37</v>
      </c>
      <c r="C62" s="22">
        <f>'полуг. 2013г.'!C62</f>
        <v>200</v>
      </c>
      <c r="D62" s="35"/>
      <c r="E62" s="39">
        <f t="shared" si="2"/>
        <v>0</v>
      </c>
    </row>
    <row r="63" spans="1:5" ht="30" customHeight="1">
      <c r="A63" s="27" t="s">
        <v>78</v>
      </c>
      <c r="B63" s="14" t="s">
        <v>79</v>
      </c>
      <c r="C63" s="22">
        <f>C64</f>
        <v>0</v>
      </c>
      <c r="D63" s="37">
        <f>D64</f>
        <v>0</v>
      </c>
      <c r="E63" s="39" t="e">
        <f t="shared" si="2"/>
        <v>#DIV/0!</v>
      </c>
    </row>
    <row r="64" spans="1:5" ht="41.25" customHeight="1">
      <c r="A64" s="27" t="s">
        <v>81</v>
      </c>
      <c r="B64" s="14" t="s">
        <v>80</v>
      </c>
      <c r="C64" s="31">
        <f>'полуг. 2013г.'!C64</f>
        <v>0</v>
      </c>
      <c r="D64" s="37"/>
      <c r="E64" s="39" t="e">
        <f t="shared" si="2"/>
        <v>#DIV/0!</v>
      </c>
    </row>
    <row r="65" spans="1:5" ht="78" customHeight="1">
      <c r="A65" s="27" t="s">
        <v>113</v>
      </c>
      <c r="B65" s="30" t="s">
        <v>112</v>
      </c>
      <c r="C65" s="43">
        <v>0</v>
      </c>
      <c r="D65" s="37"/>
      <c r="E65" s="39"/>
    </row>
    <row r="66" spans="1:5" ht="33" customHeight="1" thickBot="1">
      <c r="A66" s="25" t="s">
        <v>38</v>
      </c>
      <c r="B66" s="11"/>
      <c r="C66" s="26">
        <f>C17+C56</f>
        <v>22325.100000000002</v>
      </c>
      <c r="D66" s="38">
        <f>D17+D56</f>
        <v>0</v>
      </c>
      <c r="E66" s="39">
        <f t="shared" si="2"/>
        <v>0</v>
      </c>
    </row>
    <row r="67" spans="1:4" ht="12.75">
      <c r="A67" s="8"/>
      <c r="B67" s="8"/>
      <c r="C67" s="8"/>
      <c r="D67" s="2"/>
    </row>
    <row r="68" spans="1:4" ht="12.75">
      <c r="A68" s="8"/>
      <c r="B68" s="8"/>
      <c r="C68" s="8"/>
      <c r="D68" s="2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5" spans="1:3" ht="12.75">
      <c r="A75" s="7"/>
      <c r="B75" s="7"/>
      <c r="C75" s="7"/>
    </row>
  </sheetData>
  <mergeCells count="15">
    <mergeCell ref="A7:D7"/>
    <mergeCell ref="A8:D8"/>
    <mergeCell ref="A10:D10"/>
    <mergeCell ref="B1:D1"/>
    <mergeCell ref="B2:D2"/>
    <mergeCell ref="B3:D3"/>
    <mergeCell ref="B4:D4"/>
    <mergeCell ref="B5:D5"/>
    <mergeCell ref="A6:D6"/>
    <mergeCell ref="E13:E16"/>
    <mergeCell ref="D13:D16"/>
    <mergeCell ref="A9:D9"/>
    <mergeCell ref="A13:A16"/>
    <mergeCell ref="B13:B16"/>
    <mergeCell ref="C13:C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75" zoomScaleNormal="75" zoomScaleSheetLayoutView="75" workbookViewId="0" topLeftCell="A50">
      <selection activeCell="C64" sqref="C64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4"/>
      <c r="C1" s="64"/>
      <c r="D1" s="64"/>
      <c r="E1" s="9"/>
      <c r="F1" s="1"/>
    </row>
    <row r="2" spans="2:4" ht="19.5" customHeight="1">
      <c r="B2" s="64"/>
      <c r="C2" s="64"/>
      <c r="D2" s="64"/>
    </row>
    <row r="3" spans="2:5" ht="17.25" customHeight="1">
      <c r="B3" s="64"/>
      <c r="C3" s="64"/>
      <c r="D3" s="64"/>
      <c r="E3" s="2"/>
    </row>
    <row r="4" spans="2:4" ht="17.25" customHeight="1">
      <c r="B4" s="64"/>
      <c r="C4" s="64"/>
      <c r="D4" s="64"/>
    </row>
    <row r="5" spans="1:7" ht="18">
      <c r="A5" s="10"/>
      <c r="B5" s="64"/>
      <c r="C5" s="64"/>
      <c r="D5" s="65"/>
      <c r="E5" s="10"/>
      <c r="F5" s="5"/>
      <c r="G5" s="2"/>
    </row>
    <row r="6" spans="1:7" ht="18">
      <c r="A6" s="59" t="s">
        <v>39</v>
      </c>
      <c r="B6" s="60"/>
      <c r="C6" s="60"/>
      <c r="D6" s="60"/>
      <c r="E6" s="10"/>
      <c r="F6" s="5"/>
      <c r="G6" s="2"/>
    </row>
    <row r="7" spans="1:7" ht="18">
      <c r="A7" s="59" t="s">
        <v>108</v>
      </c>
      <c r="B7" s="60"/>
      <c r="C7" s="60"/>
      <c r="D7" s="60"/>
      <c r="E7" s="10"/>
      <c r="F7" s="5"/>
      <c r="G7" s="2"/>
    </row>
    <row r="8" spans="1:8" ht="18">
      <c r="A8" s="61" t="s">
        <v>40</v>
      </c>
      <c r="B8" s="61"/>
      <c r="C8" s="61"/>
      <c r="D8" s="61"/>
      <c r="E8" s="2"/>
      <c r="G8" s="2"/>
      <c r="H8" s="2"/>
    </row>
    <row r="9" spans="1:8" ht="12.75">
      <c r="A9" s="50"/>
      <c r="B9" s="50"/>
      <c r="C9" s="50"/>
      <c r="D9" s="50"/>
      <c r="E9" s="4"/>
      <c r="G9" s="2"/>
      <c r="H9" s="4"/>
    </row>
    <row r="10" spans="1:8" ht="12.75">
      <c r="A10" s="62"/>
      <c r="B10" s="63"/>
      <c r="C10" s="63"/>
      <c r="D10" s="63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43</v>
      </c>
    </row>
    <row r="13" spans="1:5" ht="12.75">
      <c r="A13" s="51" t="s">
        <v>11</v>
      </c>
      <c r="B13" s="54" t="s">
        <v>12</v>
      </c>
      <c r="C13" s="54" t="s">
        <v>83</v>
      </c>
      <c r="D13" s="47" t="s">
        <v>109</v>
      </c>
      <c r="E13" s="44" t="s">
        <v>93</v>
      </c>
    </row>
    <row r="14" spans="1:5" ht="12.75">
      <c r="A14" s="52"/>
      <c r="B14" s="55"/>
      <c r="C14" s="57"/>
      <c r="D14" s="48"/>
      <c r="E14" s="45"/>
    </row>
    <row r="15" spans="1:5" ht="12.75">
      <c r="A15" s="52"/>
      <c r="B15" s="55"/>
      <c r="C15" s="57"/>
      <c r="D15" s="48"/>
      <c r="E15" s="45"/>
    </row>
    <row r="16" spans="1:5" ht="13.5" thickBot="1">
      <c r="A16" s="53"/>
      <c r="B16" s="56"/>
      <c r="C16" s="58"/>
      <c r="D16" s="49"/>
      <c r="E16" s="46"/>
    </row>
    <row r="17" spans="1:5" ht="18" customHeight="1">
      <c r="A17" s="15" t="s">
        <v>0</v>
      </c>
      <c r="B17" s="12" t="s">
        <v>10</v>
      </c>
      <c r="C17" s="16">
        <f>C18+C25+C34+C37+C40+C45+C48+C51+C24</f>
        <v>21113.600000000002</v>
      </c>
      <c r="D17" s="32">
        <f>D18+D25+D34+D37+D40+D45+D48+D51+D24</f>
        <v>0</v>
      </c>
      <c r="E17" s="39">
        <f>D17/C17*100</f>
        <v>0</v>
      </c>
    </row>
    <row r="18" spans="1:5" ht="18" customHeight="1">
      <c r="A18" s="17" t="s">
        <v>13</v>
      </c>
      <c r="B18" s="13" t="s">
        <v>14</v>
      </c>
      <c r="C18" s="18">
        <f>C19</f>
        <v>1859.2</v>
      </c>
      <c r="D18" s="33">
        <f>D19</f>
        <v>0</v>
      </c>
      <c r="E18" s="39">
        <f>D18/C18*100</f>
        <v>0</v>
      </c>
    </row>
    <row r="19" spans="1:5" ht="18" customHeight="1">
      <c r="A19" s="17" t="s">
        <v>41</v>
      </c>
      <c r="B19" s="14" t="s">
        <v>15</v>
      </c>
      <c r="C19" s="19">
        <f>C20+C21+C23</f>
        <v>1859.2</v>
      </c>
      <c r="D19" s="34">
        <f>D20+D21+D23+D22</f>
        <v>0</v>
      </c>
      <c r="E19" s="39">
        <f>D19/C19*100</f>
        <v>0</v>
      </c>
    </row>
    <row r="20" spans="1:5" ht="91.5" customHeight="1">
      <c r="A20" s="20" t="s">
        <v>84</v>
      </c>
      <c r="B20" s="14" t="s">
        <v>16</v>
      </c>
      <c r="C20" s="28">
        <f>'9 м-ев 2013г.'!C20</f>
        <v>1859.2</v>
      </c>
      <c r="D20" s="34"/>
      <c r="E20" s="39">
        <f>D20/C20*100</f>
        <v>0</v>
      </c>
    </row>
    <row r="21" spans="1:5" ht="147.75" customHeight="1">
      <c r="A21" s="20" t="s">
        <v>128</v>
      </c>
      <c r="B21" s="14" t="s">
        <v>17</v>
      </c>
      <c r="C21" s="28">
        <v>0</v>
      </c>
      <c r="D21" s="34"/>
      <c r="E21" s="39"/>
    </row>
    <row r="22" spans="1:5" ht="53.25" customHeight="1">
      <c r="A22" s="21" t="s">
        <v>87</v>
      </c>
      <c r="B22" s="14" t="s">
        <v>86</v>
      </c>
      <c r="C22" s="28">
        <v>0</v>
      </c>
      <c r="D22" s="35"/>
      <c r="E22" s="39"/>
    </row>
    <row r="23" spans="1:5" ht="112.5" customHeight="1">
      <c r="A23" s="21" t="s">
        <v>129</v>
      </c>
      <c r="B23" s="14" t="s">
        <v>82</v>
      </c>
      <c r="C23" s="29">
        <v>0</v>
      </c>
      <c r="D23" s="35">
        <v>0</v>
      </c>
      <c r="E23" s="39"/>
    </row>
    <row r="24" spans="1:5" ht="43.5" customHeight="1">
      <c r="A24" s="23" t="s">
        <v>124</v>
      </c>
      <c r="B24" s="13" t="s">
        <v>94</v>
      </c>
      <c r="C24" s="40">
        <f>'9 м-ев 2013г.'!C24</f>
        <v>3.4</v>
      </c>
      <c r="D24" s="36"/>
      <c r="E24" s="39"/>
    </row>
    <row r="25" spans="1:5" ht="20.25" customHeight="1">
      <c r="A25" s="23" t="s">
        <v>21</v>
      </c>
      <c r="B25" s="13" t="s">
        <v>18</v>
      </c>
      <c r="C25" s="24">
        <f>C26+C31+C28</f>
        <v>16852</v>
      </c>
      <c r="D25" s="36">
        <f>D26+D31+D28</f>
        <v>0</v>
      </c>
      <c r="E25" s="39">
        <f aca="true" t="shared" si="0" ref="E25:E36">D25/C25*100</f>
        <v>0</v>
      </c>
    </row>
    <row r="26" spans="1:5" ht="21.75" customHeight="1">
      <c r="A26" s="21" t="s">
        <v>45</v>
      </c>
      <c r="B26" s="14" t="s">
        <v>19</v>
      </c>
      <c r="C26" s="22">
        <f>C27</f>
        <v>418</v>
      </c>
      <c r="D26" s="35">
        <f>D27</f>
        <v>0</v>
      </c>
      <c r="E26" s="39">
        <f t="shared" si="0"/>
        <v>0</v>
      </c>
    </row>
    <row r="27" spans="1:5" ht="36" customHeight="1">
      <c r="A27" s="21" t="s">
        <v>2</v>
      </c>
      <c r="B27" s="14" t="s">
        <v>20</v>
      </c>
      <c r="C27" s="29">
        <f>'9 м-ев 2013г.'!C27</f>
        <v>418</v>
      </c>
      <c r="D27" s="35"/>
      <c r="E27" s="39">
        <f t="shared" si="0"/>
        <v>0</v>
      </c>
    </row>
    <row r="28" spans="1:5" ht="24" customHeight="1">
      <c r="A28" s="21" t="s">
        <v>71</v>
      </c>
      <c r="B28" s="14" t="s">
        <v>72</v>
      </c>
      <c r="C28" s="22">
        <f>SUM(C29:C30)</f>
        <v>1434</v>
      </c>
      <c r="D28" s="35">
        <f>SUM(D29:D30)</f>
        <v>0</v>
      </c>
      <c r="E28" s="39">
        <f t="shared" si="0"/>
        <v>0</v>
      </c>
    </row>
    <row r="29" spans="1:5" ht="29.25" customHeight="1">
      <c r="A29" s="21" t="s">
        <v>68</v>
      </c>
      <c r="B29" s="30" t="s">
        <v>90</v>
      </c>
      <c r="C29" s="29">
        <f>'9 м-ев 2013г.'!C29</f>
        <v>300</v>
      </c>
      <c r="D29" s="35"/>
      <c r="E29" s="39">
        <f t="shared" si="0"/>
        <v>0</v>
      </c>
    </row>
    <row r="30" spans="1:5" ht="24.75" customHeight="1">
      <c r="A30" s="21" t="s">
        <v>69</v>
      </c>
      <c r="B30" s="14" t="s">
        <v>89</v>
      </c>
      <c r="C30" s="29">
        <f>'9 м-ев 2013г.'!C30</f>
        <v>1134</v>
      </c>
      <c r="D30" s="35"/>
      <c r="E30" s="39">
        <f t="shared" si="0"/>
        <v>0</v>
      </c>
    </row>
    <row r="31" spans="1:5" ht="19.5" customHeight="1">
      <c r="A31" s="21" t="s">
        <v>46</v>
      </c>
      <c r="B31" s="14" t="s">
        <v>47</v>
      </c>
      <c r="C31" s="22">
        <f>C32+C33</f>
        <v>15000</v>
      </c>
      <c r="D31" s="22">
        <f>D32+D33</f>
        <v>0</v>
      </c>
      <c r="E31" s="39">
        <f t="shared" si="0"/>
        <v>0</v>
      </c>
    </row>
    <row r="32" spans="1:5" ht="92.25" customHeight="1">
      <c r="A32" s="21" t="s">
        <v>3</v>
      </c>
      <c r="B32" s="14" t="s">
        <v>42</v>
      </c>
      <c r="C32" s="29">
        <f>'9 м-ев 2013г.'!C33</f>
        <v>13000</v>
      </c>
      <c r="D32" s="35"/>
      <c r="E32" s="39">
        <f t="shared" si="0"/>
        <v>0</v>
      </c>
    </row>
    <row r="33" spans="1:5" ht="93.75" customHeight="1">
      <c r="A33" s="21" t="s">
        <v>4</v>
      </c>
      <c r="B33" s="14" t="s">
        <v>26</v>
      </c>
      <c r="C33" s="29">
        <f>'9 м-ев 2013г.'!C35</f>
        <v>2000</v>
      </c>
      <c r="D33" s="35"/>
      <c r="E33" s="39">
        <f t="shared" si="0"/>
        <v>0</v>
      </c>
    </row>
    <row r="34" spans="1:5" ht="24" customHeight="1">
      <c r="A34" s="23" t="s">
        <v>23</v>
      </c>
      <c r="B34" s="13" t="s">
        <v>22</v>
      </c>
      <c r="C34" s="24">
        <f>C35</f>
        <v>4</v>
      </c>
      <c r="D34" s="36">
        <f>D35</f>
        <v>0</v>
      </c>
      <c r="E34" s="39">
        <f t="shared" si="0"/>
        <v>0</v>
      </c>
    </row>
    <row r="35" spans="1:5" ht="69.75" customHeight="1">
      <c r="A35" s="21" t="s">
        <v>52</v>
      </c>
      <c r="B35" s="14" t="s">
        <v>24</v>
      </c>
      <c r="C35" s="22">
        <f>C36</f>
        <v>4</v>
      </c>
      <c r="D35" s="35">
        <f>D36</f>
        <v>0</v>
      </c>
      <c r="E35" s="39">
        <f t="shared" si="0"/>
        <v>0</v>
      </c>
    </row>
    <row r="36" spans="1:5" ht="88.5" customHeight="1">
      <c r="A36" s="21" t="s">
        <v>5</v>
      </c>
      <c r="B36" s="14" t="s">
        <v>25</v>
      </c>
      <c r="C36" s="29">
        <f>'9 м-ев 2013г.'!C38</f>
        <v>4</v>
      </c>
      <c r="D36" s="35"/>
      <c r="E36" s="39">
        <f t="shared" si="0"/>
        <v>0</v>
      </c>
    </row>
    <row r="37" spans="1:5" ht="55.5" customHeight="1">
      <c r="A37" s="23" t="s">
        <v>65</v>
      </c>
      <c r="B37" s="13" t="s">
        <v>62</v>
      </c>
      <c r="C37" s="24">
        <f>C38</f>
        <v>0</v>
      </c>
      <c r="D37" s="36">
        <f>D38</f>
        <v>0</v>
      </c>
      <c r="E37" s="39"/>
    </row>
    <row r="38" spans="1:5" ht="18" customHeight="1">
      <c r="A38" s="21" t="s">
        <v>66</v>
      </c>
      <c r="B38" s="14" t="s">
        <v>63</v>
      </c>
      <c r="C38" s="22">
        <f>C39</f>
        <v>0</v>
      </c>
      <c r="D38" s="35">
        <f>D39</f>
        <v>0</v>
      </c>
      <c r="E38" s="39"/>
    </row>
    <row r="39" spans="1:5" ht="52.5" customHeight="1">
      <c r="A39" s="21" t="s">
        <v>67</v>
      </c>
      <c r="B39" s="14" t="s">
        <v>64</v>
      </c>
      <c r="C39" s="29">
        <f>'9 м-ев 2013г.'!C41</f>
        <v>0</v>
      </c>
      <c r="D39" s="35"/>
      <c r="E39" s="39"/>
    </row>
    <row r="40" spans="1:5" ht="60" customHeight="1">
      <c r="A40" s="23" t="s">
        <v>27</v>
      </c>
      <c r="B40" s="13" t="s">
        <v>28</v>
      </c>
      <c r="C40" s="24">
        <f>C41+C43</f>
        <v>390</v>
      </c>
      <c r="D40" s="36">
        <f>D41+D43</f>
        <v>0</v>
      </c>
      <c r="E40" s="39">
        <f aca="true" t="shared" si="1" ref="E40:E50">D40/C40*100</f>
        <v>0</v>
      </c>
    </row>
    <row r="41" spans="1:5" ht="133.5" customHeight="1">
      <c r="A41" s="21" t="s">
        <v>115</v>
      </c>
      <c r="B41" s="14" t="s">
        <v>29</v>
      </c>
      <c r="C41" s="22">
        <f>C42</f>
        <v>270</v>
      </c>
      <c r="D41" s="35">
        <f>D42</f>
        <v>0</v>
      </c>
      <c r="E41" s="39">
        <f t="shared" si="1"/>
        <v>0</v>
      </c>
    </row>
    <row r="42" spans="1:5" ht="111.75" customHeight="1">
      <c r="A42" s="21" t="s">
        <v>6</v>
      </c>
      <c r="B42" s="14" t="s">
        <v>91</v>
      </c>
      <c r="C42" s="29">
        <f>'9 м-ев 2013г.'!C44</f>
        <v>270</v>
      </c>
      <c r="D42" s="35"/>
      <c r="E42" s="39">
        <f t="shared" si="1"/>
        <v>0</v>
      </c>
    </row>
    <row r="43" spans="1:5" ht="113.25" customHeight="1">
      <c r="A43" s="21" t="s">
        <v>53</v>
      </c>
      <c r="B43" s="14" t="s">
        <v>30</v>
      </c>
      <c r="C43" s="22">
        <f>C44</f>
        <v>120</v>
      </c>
      <c r="D43" s="35">
        <f>D44</f>
        <v>0</v>
      </c>
      <c r="E43" s="39">
        <f t="shared" si="1"/>
        <v>0</v>
      </c>
    </row>
    <row r="44" spans="1:5" ht="109.5" customHeight="1">
      <c r="A44" s="21" t="s">
        <v>116</v>
      </c>
      <c r="B44" s="14" t="s">
        <v>31</v>
      </c>
      <c r="C44" s="29">
        <f>'9 м-ев 2013г.'!C46</f>
        <v>120</v>
      </c>
      <c r="D44" s="35"/>
      <c r="E44" s="39">
        <f t="shared" si="1"/>
        <v>0</v>
      </c>
    </row>
    <row r="45" spans="1:5" ht="42" customHeight="1">
      <c r="A45" s="23" t="s">
        <v>60</v>
      </c>
      <c r="B45" s="13" t="s">
        <v>59</v>
      </c>
      <c r="C45" s="24">
        <f>C46</f>
        <v>2000</v>
      </c>
      <c r="D45" s="36">
        <f>D46</f>
        <v>0</v>
      </c>
      <c r="E45" s="39">
        <f t="shared" si="1"/>
        <v>0</v>
      </c>
    </row>
    <row r="46" spans="1:5" ht="115.5" customHeight="1">
      <c r="A46" s="21" t="s">
        <v>55</v>
      </c>
      <c r="B46" s="14" t="s">
        <v>54</v>
      </c>
      <c r="C46" s="22">
        <f>C47</f>
        <v>2000</v>
      </c>
      <c r="D46" s="35">
        <f>D47</f>
        <v>0</v>
      </c>
      <c r="E46" s="39">
        <f t="shared" si="1"/>
        <v>0</v>
      </c>
    </row>
    <row r="47" spans="1:5" ht="77.25" customHeight="1">
      <c r="A47" s="21" t="s">
        <v>7</v>
      </c>
      <c r="B47" s="14" t="s">
        <v>92</v>
      </c>
      <c r="C47" s="29">
        <f>'9 м-ев 2013г.'!C49</f>
        <v>2000</v>
      </c>
      <c r="D47" s="35"/>
      <c r="E47" s="39">
        <f t="shared" si="1"/>
        <v>0</v>
      </c>
    </row>
    <row r="48" spans="1:5" ht="21.75" customHeight="1">
      <c r="A48" s="23" t="s">
        <v>56</v>
      </c>
      <c r="B48" s="13" t="s">
        <v>32</v>
      </c>
      <c r="C48" s="24">
        <f>C49</f>
        <v>5</v>
      </c>
      <c r="D48" s="36">
        <f>D49</f>
        <v>0</v>
      </c>
      <c r="E48" s="39">
        <f t="shared" si="1"/>
        <v>0</v>
      </c>
    </row>
    <row r="49" spans="1:5" ht="33.75" customHeight="1">
      <c r="A49" s="21" t="s">
        <v>57</v>
      </c>
      <c r="B49" s="14" t="s">
        <v>61</v>
      </c>
      <c r="C49" s="22">
        <f>C50</f>
        <v>5</v>
      </c>
      <c r="D49" s="35">
        <f>D50</f>
        <v>0</v>
      </c>
      <c r="E49" s="39">
        <f t="shared" si="1"/>
        <v>0</v>
      </c>
    </row>
    <row r="50" spans="1:5" ht="41.25" customHeight="1">
      <c r="A50" s="21" t="s">
        <v>1</v>
      </c>
      <c r="B50" s="14" t="s">
        <v>33</v>
      </c>
      <c r="C50" s="29">
        <f>'9 м-ев 2013г.'!C52</f>
        <v>5</v>
      </c>
      <c r="D50" s="35">
        <v>0</v>
      </c>
      <c r="E50" s="39">
        <f t="shared" si="1"/>
        <v>0</v>
      </c>
    </row>
    <row r="51" spans="1:5" ht="24" customHeight="1">
      <c r="A51" s="23" t="s">
        <v>70</v>
      </c>
      <c r="B51" s="13" t="s">
        <v>75</v>
      </c>
      <c r="C51" s="24">
        <f>C52</f>
        <v>0</v>
      </c>
      <c r="D51" s="36">
        <f>D52</f>
        <v>0</v>
      </c>
      <c r="E51" s="39"/>
    </row>
    <row r="52" spans="1:5" ht="26.25" customHeight="1">
      <c r="A52" s="21" t="s">
        <v>73</v>
      </c>
      <c r="B52" s="14" t="s">
        <v>76</v>
      </c>
      <c r="C52" s="22">
        <f>C53</f>
        <v>0</v>
      </c>
      <c r="D52" s="35">
        <f>D53</f>
        <v>0</v>
      </c>
      <c r="E52" s="39"/>
    </row>
    <row r="53" spans="1:5" ht="23.25" customHeight="1">
      <c r="A53" s="21" t="s">
        <v>74</v>
      </c>
      <c r="B53" s="14" t="s">
        <v>77</v>
      </c>
      <c r="C53" s="29">
        <v>0</v>
      </c>
      <c r="D53" s="35">
        <v>0</v>
      </c>
      <c r="E53" s="39"/>
    </row>
    <row r="54" spans="1:5" ht="21.75" customHeight="1">
      <c r="A54" s="23" t="s">
        <v>34</v>
      </c>
      <c r="B54" s="13" t="s">
        <v>9</v>
      </c>
      <c r="C54" s="24">
        <f>C55+C61</f>
        <v>1211.5</v>
      </c>
      <c r="D54" s="36">
        <f>D55+D61</f>
        <v>0</v>
      </c>
      <c r="E54" s="39">
        <f aca="true" t="shared" si="2" ref="E54:E64">D54/C54*100</f>
        <v>0</v>
      </c>
    </row>
    <row r="55" spans="1:5" ht="41.25" customHeight="1">
      <c r="A55" s="21" t="s">
        <v>44</v>
      </c>
      <c r="B55" s="14" t="s">
        <v>35</v>
      </c>
      <c r="C55" s="22">
        <f>C59+C56</f>
        <v>1211.5</v>
      </c>
      <c r="D55" s="35">
        <f>D59+D56</f>
        <v>0</v>
      </c>
      <c r="E55" s="39">
        <f t="shared" si="2"/>
        <v>0</v>
      </c>
    </row>
    <row r="56" spans="1:5" ht="48" customHeight="1">
      <c r="A56" s="21" t="s">
        <v>123</v>
      </c>
      <c r="B56" s="14" t="s">
        <v>96</v>
      </c>
      <c r="C56" s="22">
        <f>C57</f>
        <v>1011.5</v>
      </c>
      <c r="D56" s="35">
        <f>D57</f>
        <v>0</v>
      </c>
      <c r="E56" s="39">
        <f t="shared" si="2"/>
        <v>0</v>
      </c>
    </row>
    <row r="57" spans="1:5" ht="16.5" customHeight="1">
      <c r="A57" s="21" t="s">
        <v>98</v>
      </c>
      <c r="B57" s="14" t="s">
        <v>95</v>
      </c>
      <c r="C57" s="22">
        <f>C58</f>
        <v>1011.5</v>
      </c>
      <c r="D57" s="35">
        <f>D58</f>
        <v>0</v>
      </c>
      <c r="E57" s="39">
        <f t="shared" si="2"/>
        <v>0</v>
      </c>
    </row>
    <row r="58" spans="1:5" ht="16.5" customHeight="1">
      <c r="A58" s="21" t="s">
        <v>99</v>
      </c>
      <c r="B58" s="14" t="s">
        <v>97</v>
      </c>
      <c r="C58" s="22">
        <f>'9 м-ев 2013г.'!C60</f>
        <v>1011.5</v>
      </c>
      <c r="D58" s="35"/>
      <c r="E58" s="39">
        <f t="shared" si="2"/>
        <v>0</v>
      </c>
    </row>
    <row r="59" spans="1:5" ht="37.5" customHeight="1">
      <c r="A59" s="21" t="s">
        <v>58</v>
      </c>
      <c r="B59" s="14" t="s">
        <v>36</v>
      </c>
      <c r="C59" s="22">
        <f>C60</f>
        <v>200</v>
      </c>
      <c r="D59" s="35">
        <f>D60</f>
        <v>0</v>
      </c>
      <c r="E59" s="39">
        <f t="shared" si="2"/>
        <v>0</v>
      </c>
    </row>
    <row r="60" spans="1:5" ht="55.5" customHeight="1">
      <c r="A60" s="21" t="s">
        <v>8</v>
      </c>
      <c r="B60" s="14" t="s">
        <v>37</v>
      </c>
      <c r="C60" s="22">
        <f>'9 м-ев 2013г.'!C62</f>
        <v>200</v>
      </c>
      <c r="D60" s="35"/>
      <c r="E60" s="39">
        <f t="shared" si="2"/>
        <v>0</v>
      </c>
    </row>
    <row r="61" spans="1:5" ht="23.25" customHeight="1">
      <c r="A61" s="27" t="s">
        <v>78</v>
      </c>
      <c r="B61" s="14" t="s">
        <v>79</v>
      </c>
      <c r="C61" s="22">
        <f>C62</f>
        <v>0</v>
      </c>
      <c r="D61" s="37">
        <f>D62</f>
        <v>0</v>
      </c>
      <c r="E61" s="39" t="e">
        <f t="shared" si="2"/>
        <v>#DIV/0!</v>
      </c>
    </row>
    <row r="62" spans="1:5" ht="36.75" customHeight="1">
      <c r="A62" s="27" t="s">
        <v>81</v>
      </c>
      <c r="B62" s="66" t="s">
        <v>80</v>
      </c>
      <c r="C62" s="31">
        <f>'9 м-ев 2013г.'!C64</f>
        <v>0</v>
      </c>
      <c r="D62" s="37"/>
      <c r="E62" s="39" t="e">
        <f t="shared" si="2"/>
        <v>#DIV/0!</v>
      </c>
    </row>
    <row r="63" spans="1:5" ht="78" customHeight="1">
      <c r="A63" s="27" t="s">
        <v>113</v>
      </c>
      <c r="B63" s="30" t="s">
        <v>112</v>
      </c>
      <c r="C63" s="43">
        <v>0</v>
      </c>
      <c r="D63" s="37"/>
      <c r="E63" s="39"/>
    </row>
    <row r="64" spans="1:5" ht="33" customHeight="1" thickBot="1">
      <c r="A64" s="25" t="s">
        <v>38</v>
      </c>
      <c r="B64" s="11"/>
      <c r="C64" s="26">
        <f>C17+C54</f>
        <v>22325.100000000002</v>
      </c>
      <c r="D64" s="38">
        <f>D17+D54</f>
        <v>0</v>
      </c>
      <c r="E64" s="39">
        <f t="shared" si="2"/>
        <v>0</v>
      </c>
    </row>
    <row r="65" spans="1:4" ht="12.75">
      <c r="A65" s="8"/>
      <c r="B65" s="8"/>
      <c r="C65" s="8"/>
      <c r="D65" s="2"/>
    </row>
    <row r="66" spans="1:4" ht="12.75">
      <c r="A66" s="8"/>
      <c r="B66" s="8"/>
      <c r="C66" s="8"/>
      <c r="D66" s="2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3" spans="1:3" ht="12.75">
      <c r="A73" s="7"/>
      <c r="B73" s="7"/>
      <c r="C73" s="7"/>
    </row>
  </sheetData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USER</cp:lastModifiedBy>
  <cp:lastPrinted>2013-07-04T09:02:35Z</cp:lastPrinted>
  <dcterms:created xsi:type="dcterms:W3CDTF">2000-08-16T12:47:39Z</dcterms:created>
  <dcterms:modified xsi:type="dcterms:W3CDTF">2013-07-04T12:34:08Z</dcterms:modified>
  <cp:category/>
  <cp:version/>
  <cp:contentType/>
  <cp:contentStatus/>
</cp:coreProperties>
</file>