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1 квартал 2013г." sheetId="1" r:id="rId1"/>
    <sheet name="полугодие 2013г." sheetId="2" r:id="rId2"/>
    <sheet name="9 м-ев 2013г." sheetId="3" r:id="rId3"/>
    <sheet name="год 2013г. " sheetId="4" r:id="rId4"/>
  </sheets>
  <definedNames>
    <definedName name="_xlnm.Print_Area" localSheetId="0">'1 квартал 2013г.'!$A$1:$I$97</definedName>
    <definedName name="_xlnm.Print_Area" localSheetId="2">'9 м-ев 2013г.'!$A$1:$I$96</definedName>
    <definedName name="_xlnm.Print_Area" localSheetId="3">'год 2013г. '!$A$1:$I$96</definedName>
    <definedName name="_xlnm.Print_Area" localSheetId="1">'полугодие 2013г.'!$A$1:$I$96</definedName>
  </definedNames>
  <calcPr fullCalcOnLoad="1"/>
</workbook>
</file>

<file path=xl/sharedStrings.xml><?xml version="1.0" encoding="utf-8"?>
<sst xmlns="http://schemas.openxmlformats.org/spreadsheetml/2006/main" count="1176" uniqueCount="166">
  <si>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</si>
  <si>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</si>
  <si>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</si>
  <si>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</si>
  <si>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</si>
  <si>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</si>
  <si>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</si>
  <si>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</si>
  <si>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</si>
  <si>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</si>
  <si>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</si>
  <si>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</si>
  <si>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</si>
  <si>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</si>
  <si>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</si>
  <si>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</si>
  <si>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</si>
  <si>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</si>
  <si>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</si>
  <si>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</si>
  <si>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</si>
  <si>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</si>
  <si>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</si>
  <si>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</si>
  <si>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</si>
  <si>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</si>
  <si>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</si>
  <si>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</si>
  <si>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</si>
  <si>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</si>
  <si>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</si>
  <si>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</si>
  <si>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</si>
  <si>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</si>
  <si>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</si>
  <si>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</si>
  <si>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</si>
  <si>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</si>
  <si>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</si>
  <si>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</si>
  <si>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</si>
  <si>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</si>
  <si>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</si>
  <si>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</si>
  <si>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</si>
  <si>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</si>
  <si>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</si>
  <si>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</si>
  <si>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</si>
  <si>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</si>
  <si>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</si>
  <si>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</si>
  <si>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</si>
  <si>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</si>
  <si>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</si>
  <si>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</si>
  <si>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</si>
  <si>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</si>
  <si>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</si>
  <si>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</si>
  <si>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</si>
  <si>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</si>
  <si>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</si>
  <si>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</si>
  <si>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</si>
  <si>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</si>
  <si>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</si>
  <si>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</si>
  <si>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</si>
  <si>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</si>
  <si>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</si>
  <si>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</si>
  <si>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</si>
  <si>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</si>
  <si>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</si>
  <si>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Иные межбюджетные трансферты</t>
  </si>
  <si>
    <t>5210000</t>
  </si>
  <si>
    <t>5210600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</si>
  <si>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</si>
  <si>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</si>
  <si>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</si>
  <si>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</si>
  <si>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</si>
  <si>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</si>
  <si>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О502</t>
  </si>
  <si>
    <t>4820000</t>
  </si>
  <si>
    <t>4829900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</si>
  <si>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</si>
  <si>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</si>
  <si>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</si>
  <si>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</si>
  <si>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</si>
  <si>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</si>
  <si>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</si>
  <si>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</si>
  <si>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</si>
  <si>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Национальная оборона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</si>
  <si>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</si>
  <si>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</si>
  <si>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</si>
  <si>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</si>
  <si>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</si>
  <si>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</si>
  <si>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</si>
  <si>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</si>
  <si>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</si>
  <si>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</si>
  <si>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</si>
  <si>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</si>
  <si>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</si>
  <si>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</si>
  <si>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</si>
  <si>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</si>
  <si>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</si>
  <si>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</si>
  <si>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О113</t>
  </si>
  <si>
    <t>0804</t>
  </si>
  <si>
    <t>1101</t>
  </si>
  <si>
    <t xml:space="preserve">Физическая культура </t>
  </si>
  <si>
    <t>О300</t>
  </si>
  <si>
    <t>О309</t>
  </si>
  <si>
    <t>Защита населения и территорий от чрезвычайных ситуаций природного и техногенного характера</t>
  </si>
  <si>
    <t xml:space="preserve">Процент исполнения </t>
  </si>
  <si>
    <t>900</t>
  </si>
  <si>
    <t>540</t>
  </si>
  <si>
    <t>Дорожное хозяйство</t>
  </si>
  <si>
    <t>3400000</t>
  </si>
  <si>
    <t>3400300</t>
  </si>
  <si>
    <t>Программы муниципальных образований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</si>
  <si>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</si>
  <si>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</si>
  <si>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Функционирование  местных администраций</t>
  </si>
  <si>
    <t>Мероприятия в области коммунального хозяйства</t>
  </si>
  <si>
    <t>Организация и содержание мест захоронения</t>
  </si>
  <si>
    <t>исполнения расходов бюджета МО Пениковское сельское поселение за 9 месяцев 2013 года</t>
  </si>
  <si>
    <t>Исполнено       за 9 месяцев 2013 года           (тысяч рублей)</t>
  </si>
  <si>
    <t>исполнения расходов бюджета МО Пениковское сельское поселение за 1полугодие 2013 года</t>
  </si>
  <si>
    <t>Исполнено       за 1полугодие 2013 года           (тысяч рублей)</t>
  </si>
  <si>
    <t>исполнения расходов бюджета МО Пениковское сельское поселение за 1 квартал 2013года</t>
  </si>
  <si>
    <t>Исполнено  за 1квартал 2013г                         (тысяч рублей)</t>
  </si>
  <si>
    <t>Плановые показатели на 2013 год</t>
  </si>
  <si>
    <t>Иные межбюджетные трансферты по передаче полномочий по исполнению и контролю за исполнением бюджета поселений</t>
  </si>
  <si>
    <t>5210601</t>
  </si>
  <si>
    <t>200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</si>
  <si>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</t>
  </si>
  <si>
    <t>5210602</t>
  </si>
  <si>
    <t>101,8</t>
  </si>
  <si>
    <t>О409</t>
  </si>
  <si>
    <t>2600</t>
  </si>
  <si>
    <t>003</t>
  </si>
  <si>
    <t>2020,8</t>
  </si>
  <si>
    <t>4400000</t>
  </si>
  <si>
    <t>4409900</t>
  </si>
  <si>
    <t>436,7</t>
  </si>
  <si>
    <t>364,5</t>
  </si>
  <si>
    <t>313,4</t>
  </si>
  <si>
    <t>300</t>
  </si>
  <si>
    <t>Дворцы и дома культуры, другие учреждения в сфере кудьтуры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</si>
  <si>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</si>
  <si>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</si>
  <si>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</si>
  <si>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Дорожное хозяйство (дорожные фонды)</t>
  </si>
  <si>
    <t>исполнения расходов бюджета МО Пениковское сельское поселение за  2013 год</t>
  </si>
  <si>
    <t>Исполнено       за  2013 год           (тысяч рублей)</t>
  </si>
  <si>
    <t>О104</t>
  </si>
  <si>
    <t>о104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</si>
</sst>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5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shrinkToFit="1"/>
    </xf>
    <xf numFmtId="182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17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179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8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179" fontId="1" fillId="0" borderId="4" xfId="0" applyNumberFormat="1" applyFont="1" applyFill="1" applyBorder="1" applyAlignment="1">
      <alignment horizontal="center" wrapText="1"/>
    </xf>
    <xf numFmtId="179" fontId="0" fillId="0" borderId="4" xfId="0" applyNumberFormat="1" applyBorder="1" applyAlignment="1">
      <alignment/>
    </xf>
    <xf numFmtId="0" fontId="11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vertical="top" wrapText="1" shrinkToFit="1"/>
    </xf>
    <xf numFmtId="179" fontId="12" fillId="0" borderId="1" xfId="0" applyNumberFormat="1" applyFont="1" applyFill="1" applyBorder="1" applyAlignment="1">
      <alignment horizontal="center"/>
    </xf>
    <xf numFmtId="179" fontId="10" fillId="0" borderId="1" xfId="0" applyNumberFormat="1" applyFont="1" applyBorder="1" applyAlignment="1">
      <alignment/>
    </xf>
    <xf numFmtId="179" fontId="9" fillId="0" borderId="1" xfId="0" applyNumberFormat="1" applyFont="1" applyFill="1" applyBorder="1" applyAlignment="1">
      <alignment horizontal="center" wrapText="1"/>
    </xf>
    <xf numFmtId="179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179" fontId="11" fillId="0" borderId="1" xfId="0" applyNumberFormat="1" applyFont="1" applyFill="1" applyBorder="1" applyAlignment="1">
      <alignment horizontal="center" wrapText="1"/>
    </xf>
    <xf numFmtId="17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79" fontId="10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179" fontId="11" fillId="0" borderId="1" xfId="0" applyNumberFormat="1" applyFont="1" applyBorder="1" applyAlignment="1">
      <alignment horizontal="center"/>
    </xf>
    <xf numFmtId="179" fontId="10" fillId="0" borderId="1" xfId="0" applyNumberFormat="1" applyFont="1" applyFill="1" applyBorder="1" applyAlignment="1">
      <alignment horizontal="center" wrapText="1"/>
    </xf>
    <xf numFmtId="179" fontId="12" fillId="0" borderId="1" xfId="0" applyNumberFormat="1" applyFont="1" applyFill="1" applyBorder="1" applyAlignment="1">
      <alignment horizontal="center" wrapText="1"/>
    </xf>
    <xf numFmtId="179" fontId="13" fillId="0" borderId="1" xfId="18" applyNumberFormat="1" applyFont="1" applyFill="1" applyBorder="1" applyAlignment="1">
      <alignment horizontal="center" wrapText="1"/>
    </xf>
    <xf numFmtId="179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justify" wrapText="1" shrinkToFit="1"/>
    </xf>
    <xf numFmtId="0" fontId="11" fillId="0" borderId="1" xfId="0" applyNumberFormat="1" applyFont="1" applyFill="1" applyBorder="1" applyAlignment="1">
      <alignment horizontal="center" wrapText="1"/>
    </xf>
    <xf numFmtId="179" fontId="9" fillId="0" borderId="1" xfId="0" applyNumberFormat="1" applyFont="1" applyBorder="1" applyAlignment="1">
      <alignment horizontal="center"/>
    </xf>
    <xf numFmtId="179" fontId="9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179" fontId="12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justify" wrapText="1"/>
    </xf>
    <xf numFmtId="179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 wrapText="1"/>
    </xf>
    <xf numFmtId="17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179" fontId="11" fillId="0" borderId="1" xfId="0" applyNumberFormat="1" applyFont="1" applyBorder="1" applyAlignment="1">
      <alignment/>
    </xf>
    <xf numFmtId="179" fontId="1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75" zoomScaleSheetLayoutView="75" workbookViewId="0" topLeftCell="A5">
      <selection activeCell="B11" sqref="B11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6" width="8.8515625" style="0" customWidth="1"/>
    <col min="7" max="7" width="10.28125" style="0" customWidth="1"/>
    <col min="8" max="8" width="11.574218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98" t="s">
        <v>90</v>
      </c>
      <c r="B3" s="97"/>
      <c r="C3" s="97"/>
      <c r="D3" s="97"/>
      <c r="E3" s="97"/>
      <c r="F3" s="97"/>
      <c r="G3" s="97"/>
      <c r="H3" s="97"/>
    </row>
    <row r="4" spans="1:8" ht="15">
      <c r="A4" s="98" t="s">
        <v>138</v>
      </c>
      <c r="B4" s="97"/>
      <c r="C4" s="97"/>
      <c r="D4" s="97"/>
      <c r="E4" s="97"/>
      <c r="F4" s="97"/>
      <c r="G4" s="97"/>
      <c r="H4" s="97"/>
    </row>
    <row r="5" spans="1:8" ht="15">
      <c r="A5" s="98" t="s">
        <v>91</v>
      </c>
      <c r="B5" s="97"/>
      <c r="C5" s="97"/>
      <c r="D5" s="97"/>
      <c r="E5" s="97"/>
      <c r="F5" s="97"/>
      <c r="G5" s="97"/>
      <c r="H5" s="97"/>
    </row>
    <row r="6" spans="1:8" ht="15">
      <c r="A6" s="96" t="s">
        <v>92</v>
      </c>
      <c r="B6" s="97"/>
      <c r="C6" s="97"/>
      <c r="D6" s="97"/>
      <c r="E6" s="97"/>
      <c r="F6" s="97"/>
      <c r="G6" s="97"/>
      <c r="H6" s="97"/>
    </row>
    <row r="7" spans="2:7" ht="12.75">
      <c r="B7" s="1"/>
      <c r="C7" s="1"/>
      <c r="D7" s="2"/>
      <c r="E7" s="2"/>
      <c r="F7" s="2"/>
      <c r="G7" s="2"/>
    </row>
    <row r="8" spans="1:9" ht="43.5" customHeight="1">
      <c r="A8" s="17" t="s">
        <v>79</v>
      </c>
      <c r="B8" s="18" t="s">
        <v>4</v>
      </c>
      <c r="C8" s="19" t="s">
        <v>80</v>
      </c>
      <c r="D8" s="19" t="s">
        <v>93</v>
      </c>
      <c r="E8" s="19" t="s">
        <v>94</v>
      </c>
      <c r="F8" s="19" t="s">
        <v>95</v>
      </c>
      <c r="G8" s="19" t="s">
        <v>140</v>
      </c>
      <c r="H8" s="20" t="s">
        <v>139</v>
      </c>
      <c r="I8" s="34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G10+G27+G39+G49+G72+G83+G98+G92+G32</f>
        <v>25203.600000000002</v>
      </c>
      <c r="H9" s="66">
        <f>H10+H27+H39+H49+H72+H83+H98+H92+H32</f>
        <v>2307.7999999999997</v>
      </c>
      <c r="I9" s="67">
        <f aca="true" t="shared" si="0" ref="I9:I34">H9/G9*100</f>
        <v>9.156628418162482</v>
      </c>
    </row>
    <row r="10" spans="1:9" ht="14.2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8860.4</v>
      </c>
      <c r="H10" s="68">
        <f>H15+H24+H11</f>
        <v>1461.3</v>
      </c>
      <c r="I10" s="67">
        <f t="shared" si="0"/>
        <v>16.492483409326894</v>
      </c>
    </row>
    <row r="11" spans="1:9" ht="96.75" customHeight="1">
      <c r="A11" s="17"/>
      <c r="B11" s="60" t="s">
        <v>98</v>
      </c>
      <c r="C11" s="24"/>
      <c r="D11" s="12" t="s">
        <v>97</v>
      </c>
      <c r="E11" s="13"/>
      <c r="F11" s="12"/>
      <c r="G11" s="68">
        <f aca="true" t="shared" si="1" ref="G11:H13">G12</f>
        <v>775.5</v>
      </c>
      <c r="H11" s="68">
        <f t="shared" si="1"/>
        <v>196.8</v>
      </c>
      <c r="I11" s="69">
        <f t="shared" si="0"/>
        <v>25.37717601547389</v>
      </c>
    </row>
    <row r="12" spans="1:9" ht="79.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68">
        <f t="shared" si="1"/>
        <v>775.5</v>
      </c>
      <c r="H12" s="68">
        <f t="shared" si="1"/>
        <v>196.8</v>
      </c>
      <c r="I12" s="69">
        <f t="shared" si="0"/>
        <v>25.37717601547389</v>
      </c>
    </row>
    <row r="13" spans="1:9" ht="18" customHeight="1">
      <c r="A13" s="17"/>
      <c r="B13" s="36" t="s">
        <v>32</v>
      </c>
      <c r="C13" s="24"/>
      <c r="D13" s="12" t="s">
        <v>97</v>
      </c>
      <c r="E13" s="13" t="s">
        <v>100</v>
      </c>
      <c r="F13" s="12"/>
      <c r="G13" s="68">
        <f t="shared" si="1"/>
        <v>775.5</v>
      </c>
      <c r="H13" s="68">
        <f t="shared" si="1"/>
        <v>196.8</v>
      </c>
      <c r="I13" s="69">
        <f t="shared" si="0"/>
        <v>25.37717601547389</v>
      </c>
    </row>
    <row r="14" spans="1:9" ht="33.7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v>775.5</v>
      </c>
      <c r="H14" s="68">
        <v>196.8</v>
      </c>
      <c r="I14" s="69">
        <f t="shared" si="0"/>
        <v>25.37717601547389</v>
      </c>
    </row>
    <row r="15" spans="1:9" ht="96" customHeight="1">
      <c r="A15" s="17"/>
      <c r="B15" s="60" t="s">
        <v>28</v>
      </c>
      <c r="C15" s="27"/>
      <c r="D15" s="5" t="s">
        <v>29</v>
      </c>
      <c r="E15" s="5" t="s">
        <v>26</v>
      </c>
      <c r="F15" s="12" t="s">
        <v>26</v>
      </c>
      <c r="G15" s="77">
        <f>G16+G21</f>
        <v>7984.9</v>
      </c>
      <c r="H15" s="77">
        <f>H16+H21</f>
        <v>1257.3</v>
      </c>
      <c r="I15" s="67">
        <f t="shared" si="0"/>
        <v>15.745970519355284</v>
      </c>
    </row>
    <row r="16" spans="1:9" ht="78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7946</v>
      </c>
      <c r="H16" s="72">
        <f>H17+H19</f>
        <v>1247.6</v>
      </c>
      <c r="I16" s="69">
        <f t="shared" si="0"/>
        <v>15.700981625975333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7012</v>
      </c>
      <c r="H17" s="72">
        <f>H18</f>
        <v>1071</v>
      </c>
      <c r="I17" s="69">
        <f t="shared" si="0"/>
        <v>15.273816314888764</v>
      </c>
    </row>
    <row r="18" spans="1:9" ht="38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v>7012</v>
      </c>
      <c r="H18" s="74">
        <v>1071</v>
      </c>
      <c r="I18" s="69">
        <f t="shared" si="0"/>
        <v>15.273816314888764</v>
      </c>
    </row>
    <row r="19" spans="1:9" ht="48.7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934</v>
      </c>
      <c r="H19" s="72">
        <f>H20</f>
        <v>176.6</v>
      </c>
      <c r="I19" s="69">
        <f t="shared" si="0"/>
        <v>18.907922912205567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v>934</v>
      </c>
      <c r="H20" s="74">
        <v>176.6</v>
      </c>
      <c r="I20" s="69">
        <f t="shared" si="0"/>
        <v>18.907922912205567</v>
      </c>
    </row>
    <row r="21" spans="1:9" ht="20.25" customHeight="1">
      <c r="A21" s="17"/>
      <c r="B21" s="61" t="s">
        <v>39</v>
      </c>
      <c r="C21" s="14"/>
      <c r="D21" s="3">
        <v>104</v>
      </c>
      <c r="E21" s="4" t="s">
        <v>76</v>
      </c>
      <c r="F21" s="3"/>
      <c r="G21" s="72">
        <f>G22</f>
        <v>38.9</v>
      </c>
      <c r="H21" s="74">
        <f>H22</f>
        <v>9.7</v>
      </c>
      <c r="I21" s="69">
        <f t="shared" si="0"/>
        <v>24.93573264781491</v>
      </c>
    </row>
    <row r="22" spans="1:9" ht="23.25" customHeight="1">
      <c r="A22" s="17"/>
      <c r="B22" s="61" t="s">
        <v>75</v>
      </c>
      <c r="C22" s="14"/>
      <c r="D22" s="3">
        <v>104</v>
      </c>
      <c r="E22" s="4" t="s">
        <v>77</v>
      </c>
      <c r="F22" s="3"/>
      <c r="G22" s="72">
        <f>G23</f>
        <v>38.9</v>
      </c>
      <c r="H22" s="74">
        <f>H23</f>
        <v>9.7</v>
      </c>
      <c r="I22" s="69">
        <f t="shared" si="0"/>
        <v>24.93573264781491</v>
      </c>
    </row>
    <row r="23" spans="1:9" ht="60.75" customHeight="1">
      <c r="A23" s="17"/>
      <c r="B23" s="61" t="s">
        <v>141</v>
      </c>
      <c r="C23" s="14"/>
      <c r="D23" s="3">
        <v>104</v>
      </c>
      <c r="E23" s="4" t="s">
        <v>142</v>
      </c>
      <c r="F23" s="3">
        <v>540</v>
      </c>
      <c r="G23" s="72">
        <v>38.9</v>
      </c>
      <c r="H23" s="74">
        <v>9.7</v>
      </c>
      <c r="I23" s="69">
        <f t="shared" si="0"/>
        <v>24.93573264781491</v>
      </c>
    </row>
    <row r="24" spans="1:9" ht="32.2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7.2</v>
      </c>
      <c r="I24" s="69">
        <f t="shared" si="0"/>
        <v>7.200000000000001</v>
      </c>
    </row>
    <row r="25" spans="1:9" ht="48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7.2</v>
      </c>
      <c r="I25" s="69">
        <f t="shared" si="0"/>
        <v>7.200000000000001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v>100</v>
      </c>
      <c r="H26" s="74">
        <v>7.2</v>
      </c>
      <c r="I26" s="69">
        <f t="shared" si="0"/>
        <v>7.200000000000001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 t="str">
        <f aca="true" t="shared" si="2" ref="G27:H30">G28</f>
        <v>200</v>
      </c>
      <c r="H27" s="68">
        <f t="shared" si="2"/>
        <v>32.6</v>
      </c>
      <c r="I27" s="69">
        <f t="shared" si="0"/>
        <v>16.3</v>
      </c>
    </row>
    <row r="28" spans="1:9" ht="34.5" customHeight="1">
      <c r="A28" s="17"/>
      <c r="B28" s="60" t="s">
        <v>50</v>
      </c>
      <c r="C28" s="27"/>
      <c r="D28" s="12" t="s">
        <v>51</v>
      </c>
      <c r="E28" s="5"/>
      <c r="F28" s="5"/>
      <c r="G28" s="77" t="str">
        <f t="shared" si="2"/>
        <v>200</v>
      </c>
      <c r="H28" s="77">
        <f t="shared" si="2"/>
        <v>32.6</v>
      </c>
      <c r="I28" s="67">
        <f t="shared" si="0"/>
        <v>16.3</v>
      </c>
    </row>
    <row r="29" spans="1:9" ht="32.2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 t="str">
        <f t="shared" si="2"/>
        <v>200</v>
      </c>
      <c r="H29" s="72">
        <f t="shared" si="2"/>
        <v>32.6</v>
      </c>
      <c r="I29" s="69">
        <f t="shared" si="0"/>
        <v>16.3</v>
      </c>
    </row>
    <row r="30" spans="1:9" ht="50.25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 t="str">
        <f t="shared" si="2"/>
        <v>200</v>
      </c>
      <c r="H30" s="72">
        <f t="shared" si="2"/>
        <v>32.6</v>
      </c>
      <c r="I30" s="69">
        <f t="shared" si="0"/>
        <v>16.3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5" t="s">
        <v>143</v>
      </c>
      <c r="H31" s="74">
        <v>32.6</v>
      </c>
      <c r="I31" s="69">
        <f t="shared" si="0"/>
        <v>16.3</v>
      </c>
    </row>
    <row r="32" spans="1:9" ht="45.75" customHeight="1">
      <c r="A32" s="17"/>
      <c r="B32" s="63" t="s">
        <v>158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25.5</v>
      </c>
      <c r="I32" s="84">
        <f t="shared" si="0"/>
        <v>6.346441015430562</v>
      </c>
    </row>
    <row r="33" spans="1:9" ht="63" customHeight="1">
      <c r="A33" s="17"/>
      <c r="B33" s="60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H34+H36</f>
        <v>25.5</v>
      </c>
      <c r="I33" s="69">
        <f t="shared" si="0"/>
        <v>6.346441015430562</v>
      </c>
    </row>
    <row r="34" spans="1:9" ht="34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 t="str">
        <f>G35</f>
        <v>300</v>
      </c>
      <c r="H34" s="74">
        <f>H35</f>
        <v>0</v>
      </c>
      <c r="I34" s="69">
        <f t="shared" si="0"/>
        <v>0</v>
      </c>
    </row>
    <row r="35" spans="1:9" ht="32.2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2" t="s">
        <v>156</v>
      </c>
      <c r="H35" s="74">
        <v>0</v>
      </c>
      <c r="I35" s="69">
        <v>0</v>
      </c>
    </row>
    <row r="36" spans="1:9" ht="24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5" t="str">
        <f>G37</f>
        <v>101,8</v>
      </c>
      <c r="H36" s="74">
        <f>H37</f>
        <v>25.5</v>
      </c>
      <c r="I36" s="69">
        <v>0</v>
      </c>
    </row>
    <row r="37" spans="1:9" ht="24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5" t="str">
        <f>G38</f>
        <v>101,8</v>
      </c>
      <c r="H37" s="74">
        <f>H38</f>
        <v>25.5</v>
      </c>
      <c r="I37" s="69">
        <v>0</v>
      </c>
    </row>
    <row r="38" spans="1:9" ht="75" customHeight="1">
      <c r="A38" s="17"/>
      <c r="B38" s="61" t="s">
        <v>144</v>
      </c>
      <c r="C38" s="14"/>
      <c r="D38" s="3" t="s">
        <v>120</v>
      </c>
      <c r="E38" s="4" t="s">
        <v>145</v>
      </c>
      <c r="F38" s="4" t="s">
        <v>124</v>
      </c>
      <c r="G38" s="75" t="s">
        <v>146</v>
      </c>
      <c r="H38" s="74">
        <v>25.5</v>
      </c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G40+G43</f>
        <v>4800</v>
      </c>
      <c r="H39" s="68">
        <f>H40+H43</f>
        <v>0</v>
      </c>
      <c r="I39" s="69">
        <f aca="true" t="shared" si="3" ref="I39:I73">H39/G39*100</f>
        <v>0</v>
      </c>
    </row>
    <row r="40" spans="1:9" ht="16.5" customHeight="1">
      <c r="A40" s="17"/>
      <c r="B40" s="60" t="s">
        <v>125</v>
      </c>
      <c r="C40" s="27"/>
      <c r="D40" s="12" t="s">
        <v>147</v>
      </c>
      <c r="E40" s="5" t="s">
        <v>26</v>
      </c>
      <c r="F40" s="5" t="s">
        <v>26</v>
      </c>
      <c r="G40" s="77" t="str">
        <f>G41</f>
        <v>2600</v>
      </c>
      <c r="H40" s="77">
        <f>H41</f>
        <v>0</v>
      </c>
      <c r="I40" s="67">
        <f t="shared" si="3"/>
        <v>0</v>
      </c>
    </row>
    <row r="41" spans="1:9" ht="32.25" customHeight="1">
      <c r="A41" s="17"/>
      <c r="B41" s="61" t="s">
        <v>114</v>
      </c>
      <c r="C41" s="14"/>
      <c r="D41" s="3" t="s">
        <v>147</v>
      </c>
      <c r="E41" s="4" t="s">
        <v>113</v>
      </c>
      <c r="F41" s="4" t="s">
        <v>26</v>
      </c>
      <c r="G41" s="72" t="str">
        <f>G42</f>
        <v>2600</v>
      </c>
      <c r="H41" s="72">
        <f>H42</f>
        <v>0</v>
      </c>
      <c r="I41" s="69">
        <f t="shared" si="3"/>
        <v>0</v>
      </c>
    </row>
    <row r="42" spans="1:9" ht="34.5" customHeight="1">
      <c r="A42" s="17"/>
      <c r="B42" s="61" t="s">
        <v>19</v>
      </c>
      <c r="C42" s="29"/>
      <c r="D42" s="5" t="s">
        <v>147</v>
      </c>
      <c r="E42" s="5" t="s">
        <v>113</v>
      </c>
      <c r="F42" s="5" t="s">
        <v>123</v>
      </c>
      <c r="G42" s="77" t="s">
        <v>148</v>
      </c>
      <c r="H42" s="74">
        <v>0</v>
      </c>
      <c r="I42" s="69">
        <f t="shared" si="3"/>
        <v>0</v>
      </c>
    </row>
    <row r="43" spans="1:9" ht="33" customHeight="1">
      <c r="A43" s="17"/>
      <c r="B43" s="60" t="s">
        <v>107</v>
      </c>
      <c r="C43" s="27"/>
      <c r="D43" s="5" t="s">
        <v>105</v>
      </c>
      <c r="E43" s="5"/>
      <c r="F43" s="5"/>
      <c r="G43" s="101">
        <f>G44+G46</f>
        <v>2200</v>
      </c>
      <c r="H43" s="101">
        <f>H44+H46</f>
        <v>0</v>
      </c>
      <c r="I43" s="67">
        <f t="shared" si="3"/>
        <v>0</v>
      </c>
    </row>
    <row r="44" spans="1:9" ht="36" customHeight="1">
      <c r="A44" s="17"/>
      <c r="B44" s="62" t="s">
        <v>108</v>
      </c>
      <c r="C44" s="29"/>
      <c r="D44" s="5" t="s">
        <v>105</v>
      </c>
      <c r="E44" s="5" t="s">
        <v>106</v>
      </c>
      <c r="F44" s="5"/>
      <c r="G44" s="74">
        <f>G45</f>
        <v>2100</v>
      </c>
      <c r="H44" s="74">
        <f>H45</f>
        <v>0</v>
      </c>
      <c r="I44" s="69">
        <f t="shared" si="3"/>
        <v>0</v>
      </c>
    </row>
    <row r="45" spans="1:9" ht="30.75" customHeight="1">
      <c r="A45" s="17"/>
      <c r="B45" s="62" t="s">
        <v>19</v>
      </c>
      <c r="C45" s="29"/>
      <c r="D45" s="5" t="s">
        <v>105</v>
      </c>
      <c r="E45" s="5" t="s">
        <v>106</v>
      </c>
      <c r="F45" s="5" t="s">
        <v>123</v>
      </c>
      <c r="G45" s="77">
        <v>2100</v>
      </c>
      <c r="H45" s="74">
        <v>0</v>
      </c>
      <c r="I45" s="69">
        <f t="shared" si="3"/>
        <v>0</v>
      </c>
    </row>
    <row r="46" spans="1:9" ht="33" customHeight="1">
      <c r="A46" s="17"/>
      <c r="B46" s="62" t="s">
        <v>129</v>
      </c>
      <c r="C46" s="29"/>
      <c r="D46" s="5" t="s">
        <v>105</v>
      </c>
      <c r="E46" s="5" t="s">
        <v>126</v>
      </c>
      <c r="F46" s="5"/>
      <c r="G46" s="77">
        <f>G47</f>
        <v>100</v>
      </c>
      <c r="H46" s="74">
        <f>H47</f>
        <v>0</v>
      </c>
      <c r="I46" s="69">
        <f t="shared" si="3"/>
        <v>0</v>
      </c>
    </row>
    <row r="47" spans="1:9" ht="33" customHeight="1">
      <c r="A47" s="17"/>
      <c r="B47" s="62" t="s">
        <v>108</v>
      </c>
      <c r="C47" s="29"/>
      <c r="D47" s="5" t="s">
        <v>105</v>
      </c>
      <c r="E47" s="5" t="s">
        <v>127</v>
      </c>
      <c r="F47" s="5"/>
      <c r="G47" s="77">
        <f>G48</f>
        <v>100</v>
      </c>
      <c r="H47" s="74">
        <f>H48</f>
        <v>0</v>
      </c>
      <c r="I47" s="69">
        <f t="shared" si="3"/>
        <v>0</v>
      </c>
    </row>
    <row r="48" spans="1:9" ht="30" customHeight="1">
      <c r="A48" s="17"/>
      <c r="B48" s="62" t="s">
        <v>19</v>
      </c>
      <c r="C48" s="29"/>
      <c r="D48" s="5" t="s">
        <v>105</v>
      </c>
      <c r="E48" s="5" t="s">
        <v>127</v>
      </c>
      <c r="F48" s="5" t="s">
        <v>123</v>
      </c>
      <c r="G48" s="77">
        <v>100</v>
      </c>
      <c r="H48" s="74"/>
      <c r="I48" s="69">
        <f t="shared" si="3"/>
        <v>0</v>
      </c>
    </row>
    <row r="49" spans="1:9" ht="16.5" customHeight="1">
      <c r="A49" s="17"/>
      <c r="B49" s="63" t="s">
        <v>7</v>
      </c>
      <c r="C49" s="24"/>
      <c r="D49" s="25" t="s">
        <v>57</v>
      </c>
      <c r="E49" s="28" t="s">
        <v>26</v>
      </c>
      <c r="F49" s="28" t="s">
        <v>26</v>
      </c>
      <c r="G49" s="68">
        <f>G50+G55+G62</f>
        <v>6915.9</v>
      </c>
      <c r="H49" s="68">
        <f>H50+H55+H62</f>
        <v>554.9</v>
      </c>
      <c r="I49" s="69">
        <f t="shared" si="3"/>
        <v>8.023539958646019</v>
      </c>
    </row>
    <row r="50" spans="1:9" ht="15.75" customHeight="1">
      <c r="A50" s="17"/>
      <c r="B50" s="60" t="s">
        <v>0</v>
      </c>
      <c r="C50" s="27"/>
      <c r="D50" s="5" t="s">
        <v>1</v>
      </c>
      <c r="E50" s="5"/>
      <c r="F50" s="5"/>
      <c r="G50" s="77">
        <f>G51</f>
        <v>302.6</v>
      </c>
      <c r="H50" s="77">
        <f>H51</f>
        <v>0.6</v>
      </c>
      <c r="I50" s="67">
        <f t="shared" si="3"/>
        <v>0.19828155981493717</v>
      </c>
    </row>
    <row r="51" spans="1:9" ht="16.5" customHeight="1">
      <c r="A51" s="17"/>
      <c r="B51" s="61" t="s">
        <v>17</v>
      </c>
      <c r="C51" s="14"/>
      <c r="D51" s="4" t="s">
        <v>1</v>
      </c>
      <c r="E51" s="4" t="s">
        <v>18</v>
      </c>
      <c r="F51" s="4"/>
      <c r="G51" s="72">
        <f>G52</f>
        <v>302.6</v>
      </c>
      <c r="H51" s="72">
        <f>H52</f>
        <v>0.6</v>
      </c>
      <c r="I51" s="69">
        <f t="shared" si="3"/>
        <v>0.19828155981493717</v>
      </c>
    </row>
    <row r="52" spans="1:9" ht="45" customHeight="1">
      <c r="A52" s="17"/>
      <c r="B52" s="61" t="s">
        <v>55</v>
      </c>
      <c r="C52" s="14"/>
      <c r="D52" s="4" t="s">
        <v>1</v>
      </c>
      <c r="E52" s="4" t="s">
        <v>56</v>
      </c>
      <c r="F52" s="4"/>
      <c r="G52" s="72">
        <f>G53+G54</f>
        <v>302.6</v>
      </c>
      <c r="H52" s="72">
        <f>H53+H54</f>
        <v>0.6</v>
      </c>
      <c r="I52" s="69">
        <f t="shared" si="3"/>
        <v>0.19828155981493717</v>
      </c>
    </row>
    <row r="53" spans="1:9" ht="23.25" customHeight="1">
      <c r="A53" s="17"/>
      <c r="B53" s="62" t="s">
        <v>42</v>
      </c>
      <c r="C53" s="29"/>
      <c r="D53" s="4" t="s">
        <v>58</v>
      </c>
      <c r="E53" s="4" t="s">
        <v>56</v>
      </c>
      <c r="F53" s="4" t="s">
        <v>43</v>
      </c>
      <c r="G53" s="74">
        <v>2.6</v>
      </c>
      <c r="H53" s="74">
        <v>0.6</v>
      </c>
      <c r="I53" s="69">
        <f t="shared" si="3"/>
        <v>23.076923076923077</v>
      </c>
    </row>
    <row r="54" spans="1:9" ht="31.5" customHeight="1">
      <c r="A54" s="17"/>
      <c r="B54" s="61" t="s">
        <v>19</v>
      </c>
      <c r="C54" s="29"/>
      <c r="D54" s="4" t="s">
        <v>58</v>
      </c>
      <c r="E54" s="4" t="s">
        <v>56</v>
      </c>
      <c r="F54" s="4" t="s">
        <v>123</v>
      </c>
      <c r="G54" s="74">
        <v>300</v>
      </c>
      <c r="H54" s="74">
        <v>0</v>
      </c>
      <c r="I54" s="69">
        <f t="shared" si="3"/>
        <v>0</v>
      </c>
    </row>
    <row r="55" spans="1:9" ht="20.25" customHeight="1">
      <c r="A55" s="17"/>
      <c r="B55" s="60" t="s">
        <v>44</v>
      </c>
      <c r="C55" s="27"/>
      <c r="D55" s="12" t="s">
        <v>84</v>
      </c>
      <c r="E55" s="5" t="s">
        <v>26</v>
      </c>
      <c r="F55" s="5"/>
      <c r="G55" s="77">
        <f>G59+G56</f>
        <v>2660</v>
      </c>
      <c r="H55" s="77">
        <f>H59+H56</f>
        <v>10.2</v>
      </c>
      <c r="I55" s="67">
        <f t="shared" si="3"/>
        <v>0.38345864661654133</v>
      </c>
    </row>
    <row r="56" spans="1:9" ht="45.75" customHeight="1">
      <c r="A56" s="17"/>
      <c r="B56" s="62" t="s">
        <v>111</v>
      </c>
      <c r="C56" s="27"/>
      <c r="D56" s="12" t="s">
        <v>84</v>
      </c>
      <c r="E56" s="5" t="s">
        <v>109</v>
      </c>
      <c r="F56" s="5"/>
      <c r="G56" s="77">
        <f>G57</f>
        <v>2620</v>
      </c>
      <c r="H56" s="77">
        <f>H57</f>
        <v>10.2</v>
      </c>
      <c r="I56" s="69">
        <f t="shared" si="3"/>
        <v>0.3893129770992366</v>
      </c>
    </row>
    <row r="57" spans="1:9" ht="60.75" customHeight="1">
      <c r="A57" s="17"/>
      <c r="B57" s="62" t="s">
        <v>159</v>
      </c>
      <c r="C57" s="27"/>
      <c r="D57" s="12" t="s">
        <v>84</v>
      </c>
      <c r="E57" s="5" t="s">
        <v>110</v>
      </c>
      <c r="F57" s="5"/>
      <c r="G57" s="77">
        <f>G58</f>
        <v>2620</v>
      </c>
      <c r="H57" s="77">
        <f>H58</f>
        <v>10.2</v>
      </c>
      <c r="I57" s="69">
        <f t="shared" si="3"/>
        <v>0.3893129770992366</v>
      </c>
    </row>
    <row r="58" spans="1:9" ht="21.75" customHeight="1">
      <c r="A58" s="17"/>
      <c r="B58" s="62" t="s">
        <v>160</v>
      </c>
      <c r="C58" s="27"/>
      <c r="D58" s="12" t="s">
        <v>84</v>
      </c>
      <c r="E58" s="5" t="s">
        <v>110</v>
      </c>
      <c r="F58" s="5" t="s">
        <v>149</v>
      </c>
      <c r="G58" s="77">
        <v>2620</v>
      </c>
      <c r="H58" s="77">
        <v>10.2</v>
      </c>
      <c r="I58" s="69">
        <f t="shared" si="3"/>
        <v>0.3893129770992366</v>
      </c>
    </row>
    <row r="59" spans="1:9" ht="23.25" customHeight="1">
      <c r="A59" s="17"/>
      <c r="B59" s="62" t="s">
        <v>59</v>
      </c>
      <c r="C59" s="29"/>
      <c r="D59" s="4" t="s">
        <v>8</v>
      </c>
      <c r="E59" s="4" t="s">
        <v>60</v>
      </c>
      <c r="F59" s="4"/>
      <c r="G59" s="77">
        <f>G60</f>
        <v>40</v>
      </c>
      <c r="H59" s="77">
        <f>H60</f>
        <v>0</v>
      </c>
      <c r="I59" s="69">
        <f t="shared" si="3"/>
        <v>0</v>
      </c>
    </row>
    <row r="60" spans="1:9" ht="32.25" customHeight="1">
      <c r="A60" s="17"/>
      <c r="B60" s="62" t="s">
        <v>132</v>
      </c>
      <c r="C60" s="29"/>
      <c r="D60" s="4" t="s">
        <v>8</v>
      </c>
      <c r="E60" s="4" t="s">
        <v>61</v>
      </c>
      <c r="F60" s="5"/>
      <c r="G60" s="72">
        <f>G61</f>
        <v>40</v>
      </c>
      <c r="H60" s="72">
        <f>SUM(H61:H61)</f>
        <v>0</v>
      </c>
      <c r="I60" s="69">
        <f t="shared" si="3"/>
        <v>0</v>
      </c>
    </row>
    <row r="61" spans="1:9" ht="24" customHeight="1">
      <c r="A61" s="17"/>
      <c r="B61" s="62" t="s">
        <v>42</v>
      </c>
      <c r="C61" s="29"/>
      <c r="D61" s="4" t="s">
        <v>8</v>
      </c>
      <c r="E61" s="4" t="s">
        <v>61</v>
      </c>
      <c r="F61" s="5" t="s">
        <v>43</v>
      </c>
      <c r="G61" s="77">
        <v>40</v>
      </c>
      <c r="H61" s="74">
        <v>0</v>
      </c>
      <c r="I61" s="69">
        <f t="shared" si="3"/>
        <v>0</v>
      </c>
    </row>
    <row r="62" spans="1:9" ht="19.5" customHeight="1">
      <c r="A62" s="17"/>
      <c r="B62" s="60" t="s">
        <v>62</v>
      </c>
      <c r="C62" s="27"/>
      <c r="D62" s="12" t="s">
        <v>63</v>
      </c>
      <c r="E62" s="5"/>
      <c r="F62" s="5"/>
      <c r="G62" s="77">
        <f>G63</f>
        <v>3953.3</v>
      </c>
      <c r="H62" s="77">
        <f>H63</f>
        <v>544.1</v>
      </c>
      <c r="I62" s="67">
        <f t="shared" si="3"/>
        <v>13.763185187058912</v>
      </c>
    </row>
    <row r="63" spans="1:9" ht="18.75" customHeight="1">
      <c r="A63" s="17"/>
      <c r="B63" s="62" t="s">
        <v>62</v>
      </c>
      <c r="C63" s="29"/>
      <c r="D63" s="4" t="s">
        <v>64</v>
      </c>
      <c r="E63" s="4" t="s">
        <v>65</v>
      </c>
      <c r="F63" s="4"/>
      <c r="G63" s="72">
        <f>G64+G66+G68+G70</f>
        <v>3953.3</v>
      </c>
      <c r="H63" s="72">
        <f>H64+H66+H68+H70</f>
        <v>544.1</v>
      </c>
      <c r="I63" s="69">
        <f t="shared" si="3"/>
        <v>13.763185187058912</v>
      </c>
    </row>
    <row r="64" spans="1:9" ht="21.75" customHeight="1">
      <c r="A64" s="17"/>
      <c r="B64" s="62" t="s">
        <v>66</v>
      </c>
      <c r="C64" s="29"/>
      <c r="D64" s="4" t="s">
        <v>64</v>
      </c>
      <c r="E64" s="4" t="s">
        <v>67</v>
      </c>
      <c r="F64" s="4"/>
      <c r="G64" s="72">
        <f>G65</f>
        <v>1582.5</v>
      </c>
      <c r="H64" s="72">
        <f>H65</f>
        <v>391.5</v>
      </c>
      <c r="I64" s="69">
        <f t="shared" si="3"/>
        <v>24.739336492890995</v>
      </c>
    </row>
    <row r="65" spans="1:9" ht="33" customHeight="1">
      <c r="A65" s="17"/>
      <c r="B65" s="62" t="s">
        <v>19</v>
      </c>
      <c r="C65" s="29"/>
      <c r="D65" s="4" t="s">
        <v>64</v>
      </c>
      <c r="E65" s="4" t="s">
        <v>67</v>
      </c>
      <c r="F65" s="4" t="s">
        <v>123</v>
      </c>
      <c r="G65" s="72">
        <v>1582.5</v>
      </c>
      <c r="H65" s="74">
        <v>391.5</v>
      </c>
      <c r="I65" s="69">
        <f t="shared" si="3"/>
        <v>24.739336492890995</v>
      </c>
    </row>
    <row r="66" spans="1:9" ht="61.5" customHeight="1">
      <c r="A66" s="17"/>
      <c r="B66" s="62" t="s">
        <v>68</v>
      </c>
      <c r="C66" s="29"/>
      <c r="D66" s="4" t="s">
        <v>64</v>
      </c>
      <c r="E66" s="4" t="s">
        <v>69</v>
      </c>
      <c r="F66" s="4"/>
      <c r="G66" s="72">
        <f>G67</f>
        <v>300</v>
      </c>
      <c r="H66" s="72">
        <f>H67</f>
        <v>97.7</v>
      </c>
      <c r="I66" s="69">
        <f t="shared" si="3"/>
        <v>32.56666666666666</v>
      </c>
    </row>
    <row r="67" spans="1:9" ht="36" customHeight="1">
      <c r="A67" s="17"/>
      <c r="B67" s="62" t="s">
        <v>19</v>
      </c>
      <c r="C67" s="29"/>
      <c r="D67" s="4" t="s">
        <v>64</v>
      </c>
      <c r="E67" s="4" t="s">
        <v>69</v>
      </c>
      <c r="F67" s="4" t="s">
        <v>123</v>
      </c>
      <c r="G67" s="72">
        <v>300</v>
      </c>
      <c r="H67" s="74">
        <v>97.7</v>
      </c>
      <c r="I67" s="69">
        <f t="shared" si="3"/>
        <v>32.56666666666666</v>
      </c>
    </row>
    <row r="68" spans="1:9" ht="31.5" customHeight="1">
      <c r="A68" s="17"/>
      <c r="B68" s="62" t="s">
        <v>70</v>
      </c>
      <c r="C68" s="29"/>
      <c r="D68" s="4" t="s">
        <v>64</v>
      </c>
      <c r="E68" s="4" t="s">
        <v>71</v>
      </c>
      <c r="F68" s="4"/>
      <c r="G68" s="72">
        <f>G69</f>
        <v>50</v>
      </c>
      <c r="H68" s="72">
        <f>H69</f>
        <v>0</v>
      </c>
      <c r="I68" s="69">
        <f t="shared" si="3"/>
        <v>0</v>
      </c>
    </row>
    <row r="69" spans="1:9" ht="35.25" customHeight="1">
      <c r="A69" s="17"/>
      <c r="B69" s="62" t="s">
        <v>19</v>
      </c>
      <c r="C69" s="29"/>
      <c r="D69" s="4" t="s">
        <v>64</v>
      </c>
      <c r="E69" s="4" t="s">
        <v>71</v>
      </c>
      <c r="F69" s="4" t="s">
        <v>123</v>
      </c>
      <c r="G69" s="72">
        <v>50</v>
      </c>
      <c r="H69" s="74">
        <v>0</v>
      </c>
      <c r="I69" s="69">
        <f t="shared" si="3"/>
        <v>0</v>
      </c>
    </row>
    <row r="70" spans="1:9" ht="48" customHeight="1">
      <c r="A70" s="17"/>
      <c r="B70" s="62" t="s">
        <v>72</v>
      </c>
      <c r="C70" s="29"/>
      <c r="D70" s="4" t="s">
        <v>64</v>
      </c>
      <c r="E70" s="4" t="s">
        <v>73</v>
      </c>
      <c r="F70" s="4"/>
      <c r="G70" s="72" t="str">
        <f>G71</f>
        <v>2020,8</v>
      </c>
      <c r="H70" s="72">
        <f>H71</f>
        <v>54.9</v>
      </c>
      <c r="I70" s="69">
        <f t="shared" si="3"/>
        <v>2.7167458432304037</v>
      </c>
    </row>
    <row r="71" spans="1:9" ht="38.25" customHeight="1">
      <c r="A71" s="17"/>
      <c r="B71" s="62" t="s">
        <v>19</v>
      </c>
      <c r="C71" s="29"/>
      <c r="D71" s="4" t="s">
        <v>64</v>
      </c>
      <c r="E71" s="4" t="s">
        <v>73</v>
      </c>
      <c r="F71" s="4" t="s">
        <v>123</v>
      </c>
      <c r="G71" s="75" t="s">
        <v>150</v>
      </c>
      <c r="H71" s="74">
        <v>54.9</v>
      </c>
      <c r="I71" s="69">
        <f t="shared" si="3"/>
        <v>2.7167458432304037</v>
      </c>
    </row>
    <row r="72" spans="1:9" ht="29.25" customHeight="1">
      <c r="A72" s="17"/>
      <c r="B72" s="63" t="s">
        <v>25</v>
      </c>
      <c r="C72" s="24"/>
      <c r="D72" s="28" t="s">
        <v>16</v>
      </c>
      <c r="E72" s="28" t="s">
        <v>26</v>
      </c>
      <c r="F72" s="28" t="s">
        <v>26</v>
      </c>
      <c r="G72" s="68">
        <f>G73+G80</f>
        <v>3301.2</v>
      </c>
      <c r="H72" s="68">
        <f>H73+H80</f>
        <v>128.6</v>
      </c>
      <c r="I72" s="100">
        <f t="shared" si="3"/>
        <v>3.8955531321943537</v>
      </c>
    </row>
    <row r="73" spans="1:9" ht="15">
      <c r="A73" s="17"/>
      <c r="B73" s="60" t="s">
        <v>20</v>
      </c>
      <c r="C73" s="27"/>
      <c r="D73" s="5" t="s">
        <v>21</v>
      </c>
      <c r="E73" s="5" t="s">
        <v>26</v>
      </c>
      <c r="F73" s="5" t="s">
        <v>26</v>
      </c>
      <c r="G73" s="77">
        <f>G77+G74</f>
        <v>2936.7</v>
      </c>
      <c r="H73" s="77">
        <f>H77</f>
        <v>69.7</v>
      </c>
      <c r="I73" s="67">
        <f t="shared" si="3"/>
        <v>2.3734123335716966</v>
      </c>
    </row>
    <row r="74" spans="1:9" ht="30">
      <c r="A74" s="17"/>
      <c r="B74" s="62" t="s">
        <v>157</v>
      </c>
      <c r="C74" s="29"/>
      <c r="D74" s="5" t="s">
        <v>21</v>
      </c>
      <c r="E74" s="5" t="s">
        <v>151</v>
      </c>
      <c r="F74" s="5"/>
      <c r="G74" s="77">
        <f>G75</f>
        <v>2500</v>
      </c>
      <c r="H74" s="77">
        <f>H75</f>
        <v>0</v>
      </c>
      <c r="I74" s="67"/>
    </row>
    <row r="75" spans="1:9" ht="30">
      <c r="A75" s="17"/>
      <c r="B75" s="62" t="s">
        <v>45</v>
      </c>
      <c r="C75" s="29"/>
      <c r="D75" s="5" t="s">
        <v>21</v>
      </c>
      <c r="E75" s="5" t="s">
        <v>152</v>
      </c>
      <c r="F75" s="5"/>
      <c r="G75" s="77">
        <f>G76</f>
        <v>2500</v>
      </c>
      <c r="H75" s="77">
        <f>H76</f>
        <v>0</v>
      </c>
      <c r="I75" s="67"/>
    </row>
    <row r="76" spans="1:9" ht="30">
      <c r="A76" s="17"/>
      <c r="B76" s="61" t="s">
        <v>35</v>
      </c>
      <c r="C76" s="29"/>
      <c r="D76" s="5" t="s">
        <v>21</v>
      </c>
      <c r="E76" s="5" t="s">
        <v>152</v>
      </c>
      <c r="F76" s="5" t="s">
        <v>36</v>
      </c>
      <c r="G76" s="77">
        <v>2500</v>
      </c>
      <c r="H76" s="77"/>
      <c r="I76" s="67"/>
    </row>
    <row r="77" spans="1:9" ht="18" customHeight="1">
      <c r="A77" s="17"/>
      <c r="B77" s="61" t="s">
        <v>22</v>
      </c>
      <c r="C77" s="14"/>
      <c r="D77" s="4" t="s">
        <v>21</v>
      </c>
      <c r="E77" s="4" t="s">
        <v>23</v>
      </c>
      <c r="F77" s="4" t="s">
        <v>26</v>
      </c>
      <c r="G77" s="72" t="str">
        <f>G78</f>
        <v>436,7</v>
      </c>
      <c r="H77" s="72">
        <f>H78</f>
        <v>69.7</v>
      </c>
      <c r="I77" s="69">
        <f aca="true" t="shared" si="4" ref="I77:I96">H77/G77*100</f>
        <v>15.960613693611176</v>
      </c>
    </row>
    <row r="78" spans="1:9" ht="35.25" customHeight="1">
      <c r="A78" s="17"/>
      <c r="B78" s="61" t="s">
        <v>45</v>
      </c>
      <c r="C78" s="14"/>
      <c r="D78" s="4" t="s">
        <v>21</v>
      </c>
      <c r="E78" s="4" t="s">
        <v>24</v>
      </c>
      <c r="F78" s="4" t="s">
        <v>26</v>
      </c>
      <c r="G78" s="72" t="str">
        <f>G79</f>
        <v>436,7</v>
      </c>
      <c r="H78" s="72">
        <f>H79</f>
        <v>69.7</v>
      </c>
      <c r="I78" s="69">
        <f t="shared" si="4"/>
        <v>15.960613693611176</v>
      </c>
    </row>
    <row r="79" spans="1:9" ht="31.5" customHeight="1">
      <c r="A79" s="17"/>
      <c r="B79" s="61" t="s">
        <v>35</v>
      </c>
      <c r="C79" s="14"/>
      <c r="D79" s="4" t="s">
        <v>21</v>
      </c>
      <c r="E79" s="4" t="s">
        <v>24</v>
      </c>
      <c r="F79" s="4" t="s">
        <v>36</v>
      </c>
      <c r="G79" s="75" t="s">
        <v>153</v>
      </c>
      <c r="H79" s="74">
        <v>69.7</v>
      </c>
      <c r="I79" s="69">
        <f t="shared" si="4"/>
        <v>15.960613693611176</v>
      </c>
    </row>
    <row r="80" spans="1:9" ht="47.25" customHeight="1">
      <c r="A80" s="17"/>
      <c r="B80" s="60" t="s">
        <v>112</v>
      </c>
      <c r="C80" s="14"/>
      <c r="D80" s="5" t="s">
        <v>116</v>
      </c>
      <c r="E80" s="5"/>
      <c r="F80" s="5"/>
      <c r="G80" s="101" t="str">
        <f>G81</f>
        <v>364,5</v>
      </c>
      <c r="H80" s="101">
        <f>H81</f>
        <v>58.9</v>
      </c>
      <c r="I80" s="67">
        <f t="shared" si="4"/>
        <v>16.15912208504801</v>
      </c>
    </row>
    <row r="81" spans="1:9" ht="33.75" customHeight="1">
      <c r="A81" s="17"/>
      <c r="B81" s="61" t="s">
        <v>114</v>
      </c>
      <c r="C81" s="14"/>
      <c r="D81" s="4" t="s">
        <v>116</v>
      </c>
      <c r="E81" s="4" t="s">
        <v>113</v>
      </c>
      <c r="F81" s="4"/>
      <c r="G81" s="74" t="str">
        <f>G82</f>
        <v>364,5</v>
      </c>
      <c r="H81" s="74">
        <f>H82</f>
        <v>58.9</v>
      </c>
      <c r="I81" s="69">
        <f t="shared" si="4"/>
        <v>16.15912208504801</v>
      </c>
    </row>
    <row r="82" spans="1:9" ht="35.25" customHeight="1">
      <c r="A82" s="17"/>
      <c r="B82" s="62" t="s">
        <v>19</v>
      </c>
      <c r="C82" s="14"/>
      <c r="D82" s="4" t="s">
        <v>116</v>
      </c>
      <c r="E82" s="4" t="s">
        <v>113</v>
      </c>
      <c r="F82" s="4" t="s">
        <v>123</v>
      </c>
      <c r="G82" s="75" t="s">
        <v>154</v>
      </c>
      <c r="H82" s="74">
        <v>58.9</v>
      </c>
      <c r="I82" s="69">
        <f t="shared" si="4"/>
        <v>16.15912208504801</v>
      </c>
    </row>
    <row r="83" spans="1:9" ht="15" customHeight="1">
      <c r="A83" s="17"/>
      <c r="B83" s="64" t="s">
        <v>37</v>
      </c>
      <c r="C83" s="31"/>
      <c r="D83" s="28" t="s">
        <v>38</v>
      </c>
      <c r="E83" s="28" t="s">
        <v>26</v>
      </c>
      <c r="F83" s="28" t="s">
        <v>26</v>
      </c>
      <c r="G83" s="68">
        <f>G84+G88</f>
        <v>579.4</v>
      </c>
      <c r="H83" s="68">
        <f>H84+H88</f>
        <v>80.8</v>
      </c>
      <c r="I83" s="100">
        <f t="shared" si="4"/>
        <v>13.945460821539523</v>
      </c>
    </row>
    <row r="84" spans="1:9" ht="21.75" customHeight="1">
      <c r="A84" s="17"/>
      <c r="B84" s="60" t="s">
        <v>9</v>
      </c>
      <c r="C84" s="27"/>
      <c r="D84" s="5" t="s">
        <v>10</v>
      </c>
      <c r="E84" s="5" t="s">
        <v>26</v>
      </c>
      <c r="F84" s="5" t="s">
        <v>26</v>
      </c>
      <c r="G84" s="77" t="str">
        <f aca="true" t="shared" si="5" ref="G84:H86">G85</f>
        <v>313,4</v>
      </c>
      <c r="H84" s="77">
        <f t="shared" si="5"/>
        <v>74.8</v>
      </c>
      <c r="I84" s="67">
        <f t="shared" si="4"/>
        <v>23.867262284620296</v>
      </c>
    </row>
    <row r="85" spans="1:9" ht="32.25" customHeight="1">
      <c r="A85" s="17"/>
      <c r="B85" s="61" t="s">
        <v>11</v>
      </c>
      <c r="C85" s="14"/>
      <c r="D85" s="4" t="s">
        <v>10</v>
      </c>
      <c r="E85" s="4" t="s">
        <v>12</v>
      </c>
      <c r="F85" s="4" t="s">
        <v>26</v>
      </c>
      <c r="G85" s="72" t="str">
        <f t="shared" si="5"/>
        <v>313,4</v>
      </c>
      <c r="H85" s="72">
        <f t="shared" si="5"/>
        <v>74.8</v>
      </c>
      <c r="I85" s="69">
        <f t="shared" si="4"/>
        <v>23.867262284620296</v>
      </c>
    </row>
    <row r="86" spans="1:9" ht="61.5" customHeight="1">
      <c r="A86" s="17"/>
      <c r="B86" s="61" t="s">
        <v>13</v>
      </c>
      <c r="C86" s="14"/>
      <c r="D86" s="4" t="s">
        <v>10</v>
      </c>
      <c r="E86" s="4" t="s">
        <v>14</v>
      </c>
      <c r="F86" s="4" t="s">
        <v>26</v>
      </c>
      <c r="G86" s="72" t="str">
        <f t="shared" si="5"/>
        <v>313,4</v>
      </c>
      <c r="H86" s="72">
        <f t="shared" si="5"/>
        <v>74.8</v>
      </c>
      <c r="I86" s="69">
        <f t="shared" si="4"/>
        <v>23.867262284620296</v>
      </c>
    </row>
    <row r="87" spans="1:9" ht="15.75" customHeight="1">
      <c r="A87" s="17"/>
      <c r="B87" s="61" t="s">
        <v>2</v>
      </c>
      <c r="C87" s="14"/>
      <c r="D87" s="4" t="s">
        <v>10</v>
      </c>
      <c r="E87" s="4" t="s">
        <v>14</v>
      </c>
      <c r="F87" s="4" t="s">
        <v>3</v>
      </c>
      <c r="G87" s="75" t="s">
        <v>155</v>
      </c>
      <c r="H87" s="74">
        <v>74.8</v>
      </c>
      <c r="I87" s="69">
        <f t="shared" si="4"/>
        <v>23.867262284620296</v>
      </c>
    </row>
    <row r="88" spans="1:9" ht="22.5" customHeight="1">
      <c r="A88" s="17"/>
      <c r="B88" s="60" t="s">
        <v>5</v>
      </c>
      <c r="C88" s="27"/>
      <c r="D88" s="7" t="s">
        <v>6</v>
      </c>
      <c r="E88" s="7" t="s">
        <v>26</v>
      </c>
      <c r="F88" s="7" t="s">
        <v>26</v>
      </c>
      <c r="G88" s="71">
        <f>G89</f>
        <v>266</v>
      </c>
      <c r="H88" s="71">
        <f>H89</f>
        <v>6</v>
      </c>
      <c r="I88" s="69">
        <f t="shared" si="4"/>
        <v>2.2556390977443606</v>
      </c>
    </row>
    <row r="89" spans="1:9" ht="28.5" customHeight="1">
      <c r="A89" s="17"/>
      <c r="B89" s="65" t="s">
        <v>74</v>
      </c>
      <c r="C89" s="32"/>
      <c r="D89" s="15">
        <v>1003</v>
      </c>
      <c r="E89" s="16">
        <v>5053300</v>
      </c>
      <c r="F89" s="33"/>
      <c r="G89" s="79">
        <f>G91+G90</f>
        <v>266</v>
      </c>
      <c r="H89" s="79">
        <f>H91+H90</f>
        <v>6</v>
      </c>
      <c r="I89" s="69">
        <f t="shared" si="4"/>
        <v>2.2556390977443606</v>
      </c>
    </row>
    <row r="90" spans="1:9" ht="18.75" customHeight="1">
      <c r="A90" s="17"/>
      <c r="B90" s="65" t="s">
        <v>2</v>
      </c>
      <c r="C90" s="32"/>
      <c r="D90" s="15">
        <v>1003</v>
      </c>
      <c r="E90" s="16">
        <v>5053300</v>
      </c>
      <c r="F90" s="33">
        <v>5</v>
      </c>
      <c r="G90" s="80">
        <v>216</v>
      </c>
      <c r="H90" s="79">
        <v>0</v>
      </c>
      <c r="I90" s="69">
        <f t="shared" si="4"/>
        <v>0</v>
      </c>
    </row>
    <row r="91" spans="1:9" ht="18.75" customHeight="1">
      <c r="A91" s="17"/>
      <c r="B91" s="65" t="s">
        <v>34</v>
      </c>
      <c r="C91" s="32"/>
      <c r="D91" s="15">
        <v>1003</v>
      </c>
      <c r="E91" s="16">
        <v>5053300</v>
      </c>
      <c r="F91" s="33">
        <v>13</v>
      </c>
      <c r="G91" s="80">
        <v>50</v>
      </c>
      <c r="H91" s="74">
        <v>6</v>
      </c>
      <c r="I91" s="69">
        <f t="shared" si="4"/>
        <v>12</v>
      </c>
    </row>
    <row r="92" spans="1:9" ht="17.25" customHeight="1">
      <c r="A92" s="17"/>
      <c r="B92" s="64" t="s">
        <v>87</v>
      </c>
      <c r="C92" s="14"/>
      <c r="D92" s="28" t="s">
        <v>40</v>
      </c>
      <c r="E92" s="28"/>
      <c r="F92" s="28"/>
      <c r="G92" s="76">
        <f aca="true" t="shared" si="6" ref="G92:H95">G93</f>
        <v>144.9</v>
      </c>
      <c r="H92" s="76">
        <f t="shared" si="6"/>
        <v>24.1</v>
      </c>
      <c r="I92" s="100">
        <f t="shared" si="4"/>
        <v>16.63216011042098</v>
      </c>
    </row>
    <row r="93" spans="1:9" ht="18" customHeight="1">
      <c r="A93" s="17"/>
      <c r="B93" s="60" t="s">
        <v>118</v>
      </c>
      <c r="C93" s="14"/>
      <c r="D93" s="5" t="s">
        <v>117</v>
      </c>
      <c r="E93" s="5"/>
      <c r="F93" s="5"/>
      <c r="G93" s="101">
        <f t="shared" si="6"/>
        <v>144.9</v>
      </c>
      <c r="H93" s="101">
        <f t="shared" si="6"/>
        <v>24.1</v>
      </c>
      <c r="I93" s="67">
        <f t="shared" si="4"/>
        <v>16.63216011042098</v>
      </c>
    </row>
    <row r="94" spans="1:9" ht="18" customHeight="1">
      <c r="A94" s="17"/>
      <c r="B94" s="62" t="s">
        <v>89</v>
      </c>
      <c r="C94" s="14"/>
      <c r="D94" s="4" t="s">
        <v>117</v>
      </c>
      <c r="E94" s="4" t="s">
        <v>85</v>
      </c>
      <c r="F94" s="4"/>
      <c r="G94" s="74">
        <f t="shared" si="6"/>
        <v>144.9</v>
      </c>
      <c r="H94" s="74">
        <f t="shared" si="6"/>
        <v>24.1</v>
      </c>
      <c r="I94" s="69">
        <f t="shared" si="4"/>
        <v>16.63216011042098</v>
      </c>
    </row>
    <row r="95" spans="1:9" ht="33" customHeight="1">
      <c r="A95" s="17"/>
      <c r="B95" s="61" t="s">
        <v>88</v>
      </c>
      <c r="C95" s="14"/>
      <c r="D95" s="4" t="s">
        <v>117</v>
      </c>
      <c r="E95" s="4" t="s">
        <v>86</v>
      </c>
      <c r="F95" s="4"/>
      <c r="G95" s="74">
        <f t="shared" si="6"/>
        <v>144.9</v>
      </c>
      <c r="H95" s="74">
        <f t="shared" si="6"/>
        <v>24.1</v>
      </c>
      <c r="I95" s="69">
        <f t="shared" si="4"/>
        <v>16.63216011042098</v>
      </c>
    </row>
    <row r="96" spans="1:9" ht="29.25" customHeight="1">
      <c r="A96" s="17"/>
      <c r="B96" s="62" t="s">
        <v>19</v>
      </c>
      <c r="C96" s="14"/>
      <c r="D96" s="4" t="s">
        <v>117</v>
      </c>
      <c r="E96" s="4" t="s">
        <v>86</v>
      </c>
      <c r="F96" s="4" t="s">
        <v>123</v>
      </c>
      <c r="G96" s="72">
        <v>144.9</v>
      </c>
      <c r="H96" s="74">
        <v>24.1</v>
      </c>
      <c r="I96" s="69">
        <f t="shared" si="4"/>
        <v>16.63216011042098</v>
      </c>
    </row>
    <row r="97" spans="1:9" ht="16.5" customHeight="1">
      <c r="A97" s="43"/>
      <c r="B97" s="55"/>
      <c r="C97" s="56"/>
      <c r="D97" s="57"/>
      <c r="E97" s="57"/>
      <c r="F97" s="57"/>
      <c r="G97" s="58"/>
      <c r="H97" s="58"/>
      <c r="I97" s="59"/>
    </row>
    <row r="98" spans="1:9" ht="15.75" customHeight="1">
      <c r="A98" s="54"/>
      <c r="B98" s="45"/>
      <c r="C98" s="46"/>
      <c r="D98" s="47"/>
      <c r="E98" s="47"/>
      <c r="F98" s="47"/>
      <c r="G98" s="48"/>
      <c r="H98" s="48"/>
      <c r="I98" s="44"/>
    </row>
    <row r="99" spans="1:9" ht="14.25" customHeight="1">
      <c r="A99" s="43"/>
      <c r="B99" s="49"/>
      <c r="C99" s="50"/>
      <c r="D99" s="51"/>
      <c r="E99" s="51"/>
      <c r="F99" s="51"/>
      <c r="G99" s="52"/>
      <c r="H99" s="52"/>
      <c r="I99" s="44"/>
    </row>
    <row r="100" spans="1:9" ht="77.25" customHeight="1">
      <c r="A100" s="43"/>
      <c r="B100" s="49"/>
      <c r="C100" s="50"/>
      <c r="D100" s="51"/>
      <c r="E100" s="51"/>
      <c r="F100" s="51"/>
      <c r="G100" s="52"/>
      <c r="H100" s="52"/>
      <c r="I100" s="44"/>
    </row>
    <row r="101" spans="1:9" ht="18.75" customHeight="1">
      <c r="A101" s="43"/>
      <c r="B101" s="49"/>
      <c r="C101" s="50"/>
      <c r="D101" s="51"/>
      <c r="E101" s="51"/>
      <c r="F101" s="51"/>
      <c r="G101" s="51"/>
      <c r="H101" s="53"/>
      <c r="I101" s="44"/>
    </row>
    <row r="102" spans="1:8" ht="12.75">
      <c r="A102" s="6"/>
      <c r="B102" s="8"/>
      <c r="C102" s="8"/>
      <c r="D102" s="9"/>
      <c r="E102" s="9"/>
      <c r="F102" s="9"/>
      <c r="G102" s="9"/>
      <c r="H102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="75" zoomScaleSheetLayoutView="75" workbookViewId="0" topLeftCell="B9">
      <selection activeCell="D21" sqref="D21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98" t="s">
        <v>90</v>
      </c>
      <c r="B3" s="97"/>
      <c r="C3" s="97"/>
      <c r="D3" s="97"/>
      <c r="E3" s="97"/>
      <c r="F3" s="97"/>
      <c r="G3" s="97"/>
      <c r="H3" s="97"/>
    </row>
    <row r="4" spans="1:8" ht="15">
      <c r="A4" s="98" t="s">
        <v>136</v>
      </c>
      <c r="B4" s="97"/>
      <c r="C4" s="97"/>
      <c r="D4" s="97"/>
      <c r="E4" s="97"/>
      <c r="F4" s="97"/>
      <c r="G4" s="97"/>
      <c r="H4" s="97"/>
    </row>
    <row r="5" spans="1:8" ht="15">
      <c r="A5" s="98" t="s">
        <v>91</v>
      </c>
      <c r="B5" s="97"/>
      <c r="C5" s="97"/>
      <c r="D5" s="97"/>
      <c r="E5" s="97"/>
      <c r="F5" s="97"/>
      <c r="G5" s="97"/>
      <c r="H5" s="97"/>
    </row>
    <row r="6" spans="1:8" ht="15">
      <c r="A6" s="96" t="s">
        <v>92</v>
      </c>
      <c r="B6" s="97"/>
      <c r="C6" s="97"/>
      <c r="D6" s="97"/>
      <c r="E6" s="97"/>
      <c r="F6" s="97"/>
      <c r="G6" s="97"/>
      <c r="H6" s="97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137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G10+G27+G39+G49+G72+G83+G98+G92+G32</f>
        <v>25203.600000000002</v>
      </c>
      <c r="H9" s="66">
        <f>H10+H27+H39+H49+H72+H83+H98+H92+H32</f>
        <v>0</v>
      </c>
      <c r="I9" s="69">
        <f>H9/G9*100</f>
        <v>0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8860.4</v>
      </c>
      <c r="H10" s="68">
        <f>H15+H24+H11</f>
        <v>0</v>
      </c>
      <c r="I10" s="69">
        <f aca="true" t="shared" si="0" ref="I10:I83">H10/G10*100</f>
        <v>0</v>
      </c>
    </row>
    <row r="11" spans="1:9" ht="96" customHeight="1">
      <c r="A11" s="17"/>
      <c r="B11" s="60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0</v>
      </c>
      <c r="I11" s="69">
        <f t="shared" si="0"/>
        <v>0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0</v>
      </c>
      <c r="I12" s="69">
        <f t="shared" si="0"/>
        <v>0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0</v>
      </c>
      <c r="I13" s="69">
        <f t="shared" si="0"/>
        <v>0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'1 квартал 2013г.'!G14</f>
        <v>775.5</v>
      </c>
      <c r="H14" s="68"/>
      <c r="I14" s="69">
        <f t="shared" si="0"/>
        <v>0</v>
      </c>
    </row>
    <row r="15" spans="1:9" ht="31.5" customHeight="1">
      <c r="A15" s="17"/>
      <c r="B15" s="60" t="s">
        <v>131</v>
      </c>
      <c r="C15" s="27"/>
      <c r="D15" s="5" t="s">
        <v>29</v>
      </c>
      <c r="E15" s="5" t="s">
        <v>26</v>
      </c>
      <c r="F15" s="12" t="s">
        <v>26</v>
      </c>
      <c r="G15" s="77">
        <f>G16+G21</f>
        <v>7984.9</v>
      </c>
      <c r="H15" s="77">
        <f>H16+H21</f>
        <v>0</v>
      </c>
      <c r="I15" s="67">
        <f t="shared" si="0"/>
        <v>0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7946</v>
      </c>
      <c r="H16" s="72">
        <f>H17+H19</f>
        <v>0</v>
      </c>
      <c r="I16" s="69">
        <f t="shared" si="0"/>
        <v>0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7012</v>
      </c>
      <c r="H17" s="72">
        <f>H18</f>
        <v>0</v>
      </c>
      <c r="I17" s="69">
        <f t="shared" si="0"/>
        <v>0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'1 квартал 2013г.'!G18</f>
        <v>7012</v>
      </c>
      <c r="H18" s="74"/>
      <c r="I18" s="69">
        <f t="shared" si="0"/>
        <v>0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934</v>
      </c>
      <c r="H19" s="72">
        <f>H20</f>
        <v>0</v>
      </c>
      <c r="I19" s="69">
        <f t="shared" si="0"/>
        <v>0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f>'1 квартал 2013г.'!G20</f>
        <v>934</v>
      </c>
      <c r="H20" s="74"/>
      <c r="I20" s="69">
        <f t="shared" si="0"/>
        <v>0</v>
      </c>
    </row>
    <row r="21" spans="1:9" ht="21" customHeight="1">
      <c r="A21" s="17"/>
      <c r="B21" s="61" t="s">
        <v>39</v>
      </c>
      <c r="C21" s="14"/>
      <c r="D21" s="3" t="s">
        <v>165</v>
      </c>
      <c r="E21" s="4" t="s">
        <v>76</v>
      </c>
      <c r="F21" s="3"/>
      <c r="G21" s="72">
        <f>G22</f>
        <v>38.9</v>
      </c>
      <c r="H21" s="74">
        <f>H22</f>
        <v>0</v>
      </c>
      <c r="I21" s="69">
        <f t="shared" si="0"/>
        <v>0</v>
      </c>
    </row>
    <row r="22" spans="1:9" ht="25.5" customHeight="1">
      <c r="A22" s="17"/>
      <c r="B22" s="61" t="s">
        <v>75</v>
      </c>
      <c r="C22" s="14"/>
      <c r="D22" s="3">
        <v>104</v>
      </c>
      <c r="E22" s="4" t="s">
        <v>77</v>
      </c>
      <c r="F22" s="3"/>
      <c r="G22" s="72">
        <f>G23</f>
        <v>38.9</v>
      </c>
      <c r="H22" s="74">
        <f>H23</f>
        <v>0</v>
      </c>
      <c r="I22" s="69">
        <f t="shared" si="0"/>
        <v>0</v>
      </c>
    </row>
    <row r="23" spans="1:9" ht="63" customHeight="1">
      <c r="A23" s="17"/>
      <c r="B23" s="61" t="s">
        <v>141</v>
      </c>
      <c r="C23" s="14"/>
      <c r="D23" s="3">
        <v>104</v>
      </c>
      <c r="E23" s="4" t="s">
        <v>142</v>
      </c>
      <c r="F23" s="3">
        <v>540</v>
      </c>
      <c r="G23" s="72">
        <f>'1 квартал 2013г.'!G23</f>
        <v>38.9</v>
      </c>
      <c r="H23" s="74"/>
      <c r="I23" s="69">
        <f t="shared" si="0"/>
        <v>0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0</v>
      </c>
      <c r="I24" s="69">
        <f t="shared" si="0"/>
        <v>0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0</v>
      </c>
      <c r="I25" s="69">
        <f t="shared" si="0"/>
        <v>0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'1 квартал 2013г.'!G26</f>
        <v>100</v>
      </c>
      <c r="H26" s="74"/>
      <c r="I26" s="69">
        <f t="shared" si="0"/>
        <v>0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 t="str">
        <f aca="true" t="shared" si="2" ref="G27:H30">G28</f>
        <v>200</v>
      </c>
      <c r="H27" s="68">
        <f t="shared" si="2"/>
        <v>0</v>
      </c>
      <c r="I27" s="69">
        <f t="shared" si="0"/>
        <v>0</v>
      </c>
    </row>
    <row r="28" spans="1:9" ht="32.25" customHeight="1">
      <c r="A28" s="17"/>
      <c r="B28" s="60" t="s">
        <v>50</v>
      </c>
      <c r="C28" s="27"/>
      <c r="D28" s="12" t="s">
        <v>51</v>
      </c>
      <c r="E28" s="5"/>
      <c r="F28" s="5"/>
      <c r="G28" s="77" t="str">
        <f t="shared" si="2"/>
        <v>200</v>
      </c>
      <c r="H28" s="77">
        <f t="shared" si="2"/>
        <v>0</v>
      </c>
      <c r="I28" s="67">
        <f t="shared" si="0"/>
        <v>0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 t="str">
        <f t="shared" si="2"/>
        <v>200</v>
      </c>
      <c r="H29" s="72">
        <f t="shared" si="2"/>
        <v>0</v>
      </c>
      <c r="I29" s="69">
        <f t="shared" si="0"/>
        <v>0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 t="str">
        <f t="shared" si="2"/>
        <v>200</v>
      </c>
      <c r="H30" s="72">
        <f t="shared" si="2"/>
        <v>0</v>
      </c>
      <c r="I30" s="69">
        <f t="shared" si="0"/>
        <v>0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 t="str">
        <f>'1 квартал 2013г.'!G31</f>
        <v>200</v>
      </c>
      <c r="H31" s="74"/>
      <c r="I31" s="69">
        <f t="shared" si="0"/>
        <v>0</v>
      </c>
    </row>
    <row r="32" spans="1:9" ht="47.25" customHeight="1">
      <c r="A32" s="17"/>
      <c r="B32" s="63" t="s">
        <v>158</v>
      </c>
      <c r="C32" s="24"/>
      <c r="D32" s="25" t="s">
        <v>119</v>
      </c>
      <c r="E32" s="28"/>
      <c r="F32" s="28"/>
      <c r="G32" s="83">
        <f aca="true" t="shared" si="3" ref="G32:H35">G33</f>
        <v>401.8</v>
      </c>
      <c r="H32" s="83">
        <f t="shared" si="3"/>
        <v>0</v>
      </c>
      <c r="I32" s="84">
        <f t="shared" si="0"/>
        <v>0</v>
      </c>
    </row>
    <row r="33" spans="1:9" ht="64.5" customHeight="1">
      <c r="A33" s="17"/>
      <c r="B33" s="60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H34+H38</f>
        <v>0</v>
      </c>
      <c r="I33" s="69">
        <f t="shared" si="0"/>
        <v>0</v>
      </c>
    </row>
    <row r="34" spans="1:9" ht="31.5" customHeight="1">
      <c r="A34" s="17"/>
      <c r="B34" s="61" t="s">
        <v>128</v>
      </c>
      <c r="C34" s="14"/>
      <c r="D34" s="3" t="s">
        <v>120</v>
      </c>
      <c r="E34" s="4" t="s">
        <v>113</v>
      </c>
      <c r="F34" s="4"/>
      <c r="G34" s="74" t="str">
        <f t="shared" si="3"/>
        <v>300</v>
      </c>
      <c r="H34" s="74">
        <f t="shared" si="3"/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 t="str">
        <f>'1 квартал 2013г.'!G35</f>
        <v>300</v>
      </c>
      <c r="H35" s="74">
        <f t="shared" si="3"/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0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0</v>
      </c>
      <c r="I37" s="69">
        <v>0</v>
      </c>
    </row>
    <row r="38" spans="1:9" ht="75" customHeight="1">
      <c r="A38" s="17"/>
      <c r="B38" s="61" t="s">
        <v>144</v>
      </c>
      <c r="C38" s="14"/>
      <c r="D38" s="3" t="s">
        <v>120</v>
      </c>
      <c r="E38" s="4" t="s">
        <v>145</v>
      </c>
      <c r="F38" s="4" t="s">
        <v>124</v>
      </c>
      <c r="G38" s="72" t="str">
        <f>'1 квартал 2013г.'!G38</f>
        <v>101,8</v>
      </c>
      <c r="H38" s="74"/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G40+G43</f>
        <v>4800</v>
      </c>
      <c r="H39" s="68">
        <f>H40+H43</f>
        <v>0</v>
      </c>
      <c r="I39" s="69">
        <f t="shared" si="0"/>
        <v>0</v>
      </c>
    </row>
    <row r="40" spans="1:9" ht="32.25" customHeight="1">
      <c r="A40" s="17"/>
      <c r="B40" s="60" t="s">
        <v>161</v>
      </c>
      <c r="C40" s="29"/>
      <c r="D40" s="12" t="s">
        <v>147</v>
      </c>
      <c r="E40" s="5" t="s">
        <v>26</v>
      </c>
      <c r="F40" s="5" t="s">
        <v>26</v>
      </c>
      <c r="G40" s="77" t="str">
        <f>G41</f>
        <v>2600</v>
      </c>
      <c r="H40" s="77">
        <f>H41</f>
        <v>0</v>
      </c>
      <c r="I40" s="67">
        <f t="shared" si="0"/>
        <v>0</v>
      </c>
    </row>
    <row r="41" spans="1:9" ht="35.25" customHeight="1">
      <c r="A41" s="17"/>
      <c r="B41" s="61" t="s">
        <v>128</v>
      </c>
      <c r="C41" s="14"/>
      <c r="D41" s="3" t="s">
        <v>147</v>
      </c>
      <c r="E41" s="4" t="s">
        <v>113</v>
      </c>
      <c r="F41" s="4" t="s">
        <v>26</v>
      </c>
      <c r="G41" s="72" t="str">
        <f>'1 квартал 2013г.'!G42</f>
        <v>2600</v>
      </c>
      <c r="H41" s="72">
        <f>H42</f>
        <v>0</v>
      </c>
      <c r="I41" s="69">
        <f t="shared" si="0"/>
        <v>0</v>
      </c>
    </row>
    <row r="42" spans="1:9" ht="30" customHeight="1">
      <c r="A42" s="17"/>
      <c r="B42" s="61" t="s">
        <v>19</v>
      </c>
      <c r="C42" s="29"/>
      <c r="D42" s="5" t="s">
        <v>147</v>
      </c>
      <c r="E42" s="5" t="s">
        <v>113</v>
      </c>
      <c r="F42" s="5" t="s">
        <v>123</v>
      </c>
      <c r="G42" s="85" t="str">
        <f>'1 квартал 2013г.'!G42</f>
        <v>2600</v>
      </c>
      <c r="H42" s="74">
        <v>0</v>
      </c>
      <c r="I42" s="69">
        <f t="shared" si="0"/>
        <v>0</v>
      </c>
    </row>
    <row r="43" spans="1:9" ht="31.5" customHeight="1">
      <c r="A43" s="17"/>
      <c r="B43" s="60" t="s">
        <v>107</v>
      </c>
      <c r="C43" s="27"/>
      <c r="D43" s="5" t="s">
        <v>105</v>
      </c>
      <c r="E43" s="5"/>
      <c r="F43" s="5"/>
      <c r="G43" s="101">
        <f>G44+G46</f>
        <v>2200</v>
      </c>
      <c r="H43" s="101">
        <f>H44+H46</f>
        <v>0</v>
      </c>
      <c r="I43" s="67">
        <f t="shared" si="0"/>
        <v>0</v>
      </c>
    </row>
    <row r="44" spans="1:9" ht="54" customHeight="1">
      <c r="A44" s="17"/>
      <c r="B44" s="62" t="s">
        <v>108</v>
      </c>
      <c r="C44" s="29"/>
      <c r="D44" s="5" t="s">
        <v>105</v>
      </c>
      <c r="E44" s="5" t="s">
        <v>106</v>
      </c>
      <c r="F44" s="5"/>
      <c r="G44" s="74">
        <f>G45</f>
        <v>2100</v>
      </c>
      <c r="H44" s="74">
        <f>H45</f>
        <v>0</v>
      </c>
      <c r="I44" s="69">
        <f t="shared" si="0"/>
        <v>0</v>
      </c>
    </row>
    <row r="45" spans="1:9" ht="32.25" customHeight="1">
      <c r="A45" s="17"/>
      <c r="B45" s="62" t="s">
        <v>19</v>
      </c>
      <c r="C45" s="29"/>
      <c r="D45" s="5" t="s">
        <v>105</v>
      </c>
      <c r="E45" s="5" t="s">
        <v>106</v>
      </c>
      <c r="F45" s="5" t="s">
        <v>123</v>
      </c>
      <c r="G45" s="77">
        <f>'1 квартал 2013г.'!G45</f>
        <v>2100</v>
      </c>
      <c r="H45" s="74">
        <v>0</v>
      </c>
      <c r="I45" s="69">
        <f t="shared" si="0"/>
        <v>0</v>
      </c>
    </row>
    <row r="46" spans="1:9" ht="51.75" customHeight="1">
      <c r="A46" s="17"/>
      <c r="B46" s="62" t="s">
        <v>129</v>
      </c>
      <c r="C46" s="29"/>
      <c r="D46" s="5" t="s">
        <v>105</v>
      </c>
      <c r="E46" s="5" t="s">
        <v>126</v>
      </c>
      <c r="F46" s="5"/>
      <c r="G46" s="77">
        <f>G47</f>
        <v>100</v>
      </c>
      <c r="H46" s="77">
        <f>H47</f>
        <v>0</v>
      </c>
      <c r="I46" s="69">
        <f t="shared" si="0"/>
        <v>0</v>
      </c>
    </row>
    <row r="47" spans="1:9" ht="35.25" customHeight="1">
      <c r="A47" s="17"/>
      <c r="B47" s="62" t="s">
        <v>130</v>
      </c>
      <c r="C47" s="29"/>
      <c r="D47" s="5" t="s">
        <v>105</v>
      </c>
      <c r="E47" s="5" t="s">
        <v>127</v>
      </c>
      <c r="F47" s="5"/>
      <c r="G47" s="77">
        <f>G48</f>
        <v>100</v>
      </c>
      <c r="H47" s="77">
        <f>H48</f>
        <v>0</v>
      </c>
      <c r="I47" s="69">
        <f t="shared" si="0"/>
        <v>0</v>
      </c>
    </row>
    <row r="48" spans="1:9" ht="30.75" customHeight="1">
      <c r="A48" s="17"/>
      <c r="B48" s="62" t="s">
        <v>19</v>
      </c>
      <c r="C48" s="29"/>
      <c r="D48" s="5" t="s">
        <v>105</v>
      </c>
      <c r="E48" s="5" t="s">
        <v>127</v>
      </c>
      <c r="F48" s="5" t="s">
        <v>123</v>
      </c>
      <c r="G48" s="77">
        <f>'1 квартал 2013г.'!G48</f>
        <v>100</v>
      </c>
      <c r="H48" s="74"/>
      <c r="I48" s="69">
        <f t="shared" si="0"/>
        <v>0</v>
      </c>
    </row>
    <row r="49" spans="1:9" ht="31.5" customHeight="1">
      <c r="A49" s="17"/>
      <c r="B49" s="63" t="s">
        <v>7</v>
      </c>
      <c r="C49" s="24"/>
      <c r="D49" s="25" t="s">
        <v>57</v>
      </c>
      <c r="E49" s="28" t="s">
        <v>26</v>
      </c>
      <c r="F49" s="28" t="s">
        <v>26</v>
      </c>
      <c r="G49" s="68">
        <f>G50+G55+G62</f>
        <v>6915.9</v>
      </c>
      <c r="H49" s="68">
        <f>H50+H55+H62</f>
        <v>0</v>
      </c>
      <c r="I49" s="69">
        <f t="shared" si="0"/>
        <v>0</v>
      </c>
    </row>
    <row r="50" spans="1:9" ht="15.75" customHeight="1">
      <c r="A50" s="17"/>
      <c r="B50" s="60" t="s">
        <v>0</v>
      </c>
      <c r="C50" s="27"/>
      <c r="D50" s="5" t="s">
        <v>1</v>
      </c>
      <c r="E50" s="5"/>
      <c r="F50" s="5"/>
      <c r="G50" s="77">
        <f>G51</f>
        <v>302.6</v>
      </c>
      <c r="H50" s="77">
        <f>H51</f>
        <v>0</v>
      </c>
      <c r="I50" s="67">
        <f t="shared" si="0"/>
        <v>0</v>
      </c>
    </row>
    <row r="51" spans="1:9" ht="22.5" customHeight="1">
      <c r="A51" s="17"/>
      <c r="B51" s="61" t="s">
        <v>17</v>
      </c>
      <c r="C51" s="14"/>
      <c r="D51" s="4" t="s">
        <v>1</v>
      </c>
      <c r="E51" s="4" t="s">
        <v>18</v>
      </c>
      <c r="F51" s="4"/>
      <c r="G51" s="72">
        <f>G52</f>
        <v>302.6</v>
      </c>
      <c r="H51" s="72">
        <f>H52</f>
        <v>0</v>
      </c>
      <c r="I51" s="69">
        <f t="shared" si="0"/>
        <v>0</v>
      </c>
    </row>
    <row r="52" spans="1:9" ht="63" customHeight="1">
      <c r="A52" s="17"/>
      <c r="B52" s="61" t="s">
        <v>55</v>
      </c>
      <c r="C52" s="14"/>
      <c r="D52" s="4" t="s">
        <v>1</v>
      </c>
      <c r="E52" s="4" t="s">
        <v>56</v>
      </c>
      <c r="F52" s="4"/>
      <c r="G52" s="72">
        <f>G53+G54</f>
        <v>302.6</v>
      </c>
      <c r="H52" s="72">
        <f>H53+H54</f>
        <v>0</v>
      </c>
      <c r="I52" s="69">
        <f t="shared" si="0"/>
        <v>0</v>
      </c>
    </row>
    <row r="53" spans="1:9" ht="17.25" customHeight="1">
      <c r="A53" s="17"/>
      <c r="B53" s="62" t="s">
        <v>42</v>
      </c>
      <c r="C53" s="29"/>
      <c r="D53" s="4" t="s">
        <v>58</v>
      </c>
      <c r="E53" s="4" t="s">
        <v>56</v>
      </c>
      <c r="F53" s="4" t="s">
        <v>43</v>
      </c>
      <c r="G53" s="74">
        <f>'1 квартал 2013г.'!G53</f>
        <v>2.6</v>
      </c>
      <c r="H53" s="74"/>
      <c r="I53" s="69">
        <f t="shared" si="0"/>
        <v>0</v>
      </c>
    </row>
    <row r="54" spans="1:9" ht="32.25" customHeight="1">
      <c r="A54" s="17"/>
      <c r="B54" s="61" t="s">
        <v>19</v>
      </c>
      <c r="C54" s="29"/>
      <c r="D54" s="4" t="s">
        <v>58</v>
      </c>
      <c r="E54" s="4" t="s">
        <v>56</v>
      </c>
      <c r="F54" s="4" t="s">
        <v>123</v>
      </c>
      <c r="G54" s="74">
        <f>'1 квартал 2013г.'!G54</f>
        <v>300</v>
      </c>
      <c r="H54" s="74">
        <v>0</v>
      </c>
      <c r="I54" s="69">
        <f t="shared" si="0"/>
        <v>0</v>
      </c>
    </row>
    <row r="55" spans="1:9" ht="24" customHeight="1">
      <c r="A55" s="17"/>
      <c r="B55" s="60" t="s">
        <v>44</v>
      </c>
      <c r="C55" s="27"/>
      <c r="D55" s="12" t="s">
        <v>84</v>
      </c>
      <c r="E55" s="5" t="s">
        <v>26</v>
      </c>
      <c r="F55" s="5"/>
      <c r="G55" s="77">
        <f>G59+G56</f>
        <v>2660</v>
      </c>
      <c r="H55" s="77">
        <f>H59+H56</f>
        <v>0</v>
      </c>
      <c r="I55" s="67">
        <f t="shared" si="0"/>
        <v>0</v>
      </c>
    </row>
    <row r="56" spans="1:9" ht="48" customHeight="1">
      <c r="A56" s="17"/>
      <c r="B56" s="62" t="s">
        <v>111</v>
      </c>
      <c r="C56" s="27"/>
      <c r="D56" s="12" t="s">
        <v>84</v>
      </c>
      <c r="E56" s="5" t="s">
        <v>109</v>
      </c>
      <c r="F56" s="5"/>
      <c r="G56" s="77">
        <f>G57</f>
        <v>2620</v>
      </c>
      <c r="H56" s="77">
        <f>H57</f>
        <v>0</v>
      </c>
      <c r="I56" s="69">
        <f t="shared" si="0"/>
        <v>0</v>
      </c>
    </row>
    <row r="57" spans="1:9" ht="59.25" customHeight="1">
      <c r="A57" s="17"/>
      <c r="B57" s="62" t="s">
        <v>159</v>
      </c>
      <c r="C57" s="27"/>
      <c r="D57" s="12" t="s">
        <v>84</v>
      </c>
      <c r="E57" s="5" t="s">
        <v>110</v>
      </c>
      <c r="F57" s="5"/>
      <c r="G57" s="77">
        <f>G58</f>
        <v>2620</v>
      </c>
      <c r="H57" s="77">
        <f>H58</f>
        <v>0</v>
      </c>
      <c r="I57" s="69">
        <f t="shared" si="0"/>
        <v>0</v>
      </c>
    </row>
    <row r="58" spans="1:9" ht="35.25" customHeight="1">
      <c r="A58" s="17"/>
      <c r="B58" s="62" t="s">
        <v>19</v>
      </c>
      <c r="C58" s="27"/>
      <c r="D58" s="12" t="s">
        <v>84</v>
      </c>
      <c r="E58" s="5" t="s">
        <v>110</v>
      </c>
      <c r="F58" s="5" t="s">
        <v>123</v>
      </c>
      <c r="G58" s="77">
        <f>'1 квартал 2013г.'!G58</f>
        <v>2620</v>
      </c>
      <c r="H58" s="77"/>
      <c r="I58" s="69">
        <f t="shared" si="0"/>
        <v>0</v>
      </c>
    </row>
    <row r="59" spans="1:9" ht="23.25" customHeight="1">
      <c r="A59" s="17"/>
      <c r="B59" s="62" t="s">
        <v>59</v>
      </c>
      <c r="C59" s="29"/>
      <c r="D59" s="4" t="s">
        <v>8</v>
      </c>
      <c r="E59" s="4" t="s">
        <v>60</v>
      </c>
      <c r="F59" s="4"/>
      <c r="G59" s="77">
        <f>G60</f>
        <v>40</v>
      </c>
      <c r="H59" s="77">
        <f>H60</f>
        <v>0</v>
      </c>
      <c r="I59" s="69">
        <f t="shared" si="0"/>
        <v>0</v>
      </c>
    </row>
    <row r="60" spans="1:9" ht="35.25" customHeight="1">
      <c r="A60" s="17"/>
      <c r="B60" s="62" t="s">
        <v>132</v>
      </c>
      <c r="C60" s="29"/>
      <c r="D60" s="4" t="s">
        <v>8</v>
      </c>
      <c r="E60" s="4" t="s">
        <v>61</v>
      </c>
      <c r="F60" s="5"/>
      <c r="G60" s="72">
        <f>G61</f>
        <v>40</v>
      </c>
      <c r="H60" s="72">
        <f>SUM(H61:H61)</f>
        <v>0</v>
      </c>
      <c r="I60" s="69">
        <f t="shared" si="0"/>
        <v>0</v>
      </c>
    </row>
    <row r="61" spans="1:9" ht="18" customHeight="1">
      <c r="A61" s="17"/>
      <c r="B61" s="62" t="s">
        <v>42</v>
      </c>
      <c r="C61" s="29"/>
      <c r="D61" s="4" t="s">
        <v>8</v>
      </c>
      <c r="E61" s="4" t="s">
        <v>61</v>
      </c>
      <c r="F61" s="5" t="s">
        <v>43</v>
      </c>
      <c r="G61" s="77">
        <f>'1 квартал 2013г.'!G61</f>
        <v>40</v>
      </c>
      <c r="H61" s="74">
        <v>0</v>
      </c>
      <c r="I61" s="69">
        <f t="shared" si="0"/>
        <v>0</v>
      </c>
    </row>
    <row r="62" spans="1:9" ht="21" customHeight="1">
      <c r="A62" s="17"/>
      <c r="B62" s="60" t="s">
        <v>62</v>
      </c>
      <c r="C62" s="27"/>
      <c r="D62" s="12" t="s">
        <v>63</v>
      </c>
      <c r="E62" s="5"/>
      <c r="F62" s="5"/>
      <c r="G62" s="77">
        <f>G63</f>
        <v>3953.3</v>
      </c>
      <c r="H62" s="77">
        <f>H63</f>
        <v>0</v>
      </c>
      <c r="I62" s="67">
        <f t="shared" si="0"/>
        <v>0</v>
      </c>
    </row>
    <row r="63" spans="1:9" ht="15.75" customHeight="1">
      <c r="A63" s="17"/>
      <c r="B63" s="62" t="s">
        <v>62</v>
      </c>
      <c r="C63" s="29"/>
      <c r="D63" s="4" t="s">
        <v>64</v>
      </c>
      <c r="E63" s="4" t="s">
        <v>65</v>
      </c>
      <c r="F63" s="4"/>
      <c r="G63" s="72">
        <f>G64+G66+G68+G70</f>
        <v>3953.3</v>
      </c>
      <c r="H63" s="72">
        <f>H64+H66+H68+H70</f>
        <v>0</v>
      </c>
      <c r="I63" s="69">
        <f t="shared" si="0"/>
        <v>0</v>
      </c>
    </row>
    <row r="64" spans="1:9" ht="22.5" customHeight="1">
      <c r="A64" s="17"/>
      <c r="B64" s="62" t="s">
        <v>66</v>
      </c>
      <c r="C64" s="29"/>
      <c r="D64" s="4" t="s">
        <v>64</v>
      </c>
      <c r="E64" s="4" t="s">
        <v>67</v>
      </c>
      <c r="F64" s="4"/>
      <c r="G64" s="72">
        <f>G65</f>
        <v>1582.5</v>
      </c>
      <c r="H64" s="72">
        <f>H65</f>
        <v>0</v>
      </c>
      <c r="I64" s="69">
        <f t="shared" si="0"/>
        <v>0</v>
      </c>
    </row>
    <row r="65" spans="1:9" ht="33" customHeight="1">
      <c r="A65" s="17"/>
      <c r="B65" s="62" t="s">
        <v>19</v>
      </c>
      <c r="C65" s="29"/>
      <c r="D65" s="4" t="s">
        <v>64</v>
      </c>
      <c r="E65" s="4" t="s">
        <v>67</v>
      </c>
      <c r="F65" s="4" t="s">
        <v>123</v>
      </c>
      <c r="G65" s="72">
        <f>'1 квартал 2013г.'!G65</f>
        <v>1582.5</v>
      </c>
      <c r="H65" s="74"/>
      <c r="I65" s="69">
        <f t="shared" si="0"/>
        <v>0</v>
      </c>
    </row>
    <row r="66" spans="1:9" ht="65.25" customHeight="1">
      <c r="A66" s="17"/>
      <c r="B66" s="62" t="s">
        <v>68</v>
      </c>
      <c r="C66" s="29"/>
      <c r="D66" s="4" t="s">
        <v>64</v>
      </c>
      <c r="E66" s="4" t="s">
        <v>69</v>
      </c>
      <c r="F66" s="4"/>
      <c r="G66" s="72">
        <f>G67</f>
        <v>300</v>
      </c>
      <c r="H66" s="72">
        <f>H67</f>
        <v>0</v>
      </c>
      <c r="I66" s="69">
        <f t="shared" si="0"/>
        <v>0</v>
      </c>
    </row>
    <row r="67" spans="1:9" ht="33" customHeight="1">
      <c r="A67" s="17"/>
      <c r="B67" s="62" t="s">
        <v>19</v>
      </c>
      <c r="C67" s="29"/>
      <c r="D67" s="4" t="s">
        <v>64</v>
      </c>
      <c r="E67" s="4" t="s">
        <v>69</v>
      </c>
      <c r="F67" s="4" t="s">
        <v>123</v>
      </c>
      <c r="G67" s="72">
        <f>'1 квартал 2013г.'!G67</f>
        <v>300</v>
      </c>
      <c r="H67" s="74"/>
      <c r="I67" s="69">
        <f t="shared" si="0"/>
        <v>0</v>
      </c>
    </row>
    <row r="68" spans="1:9" ht="32.25" customHeight="1">
      <c r="A68" s="17"/>
      <c r="B68" s="62" t="s">
        <v>133</v>
      </c>
      <c r="C68" s="29"/>
      <c r="D68" s="4" t="s">
        <v>64</v>
      </c>
      <c r="E68" s="4" t="s">
        <v>71</v>
      </c>
      <c r="F68" s="4"/>
      <c r="G68" s="72">
        <f>G69</f>
        <v>50</v>
      </c>
      <c r="H68" s="72">
        <f>H69</f>
        <v>0</v>
      </c>
      <c r="I68" s="69">
        <f t="shared" si="0"/>
        <v>0</v>
      </c>
    </row>
    <row r="69" spans="1:9" ht="30.75" customHeight="1">
      <c r="A69" s="17"/>
      <c r="B69" s="62" t="s">
        <v>19</v>
      </c>
      <c r="C69" s="29"/>
      <c r="D69" s="4" t="s">
        <v>64</v>
      </c>
      <c r="E69" s="4" t="s">
        <v>71</v>
      </c>
      <c r="F69" s="4" t="s">
        <v>123</v>
      </c>
      <c r="G69" s="72">
        <f>'1 квартал 2013г.'!G69</f>
        <v>50</v>
      </c>
      <c r="H69" s="74"/>
      <c r="I69" s="69">
        <f t="shared" si="0"/>
        <v>0</v>
      </c>
    </row>
    <row r="70" spans="1:9" ht="47.25" customHeight="1">
      <c r="A70" s="17"/>
      <c r="B70" s="62" t="s">
        <v>72</v>
      </c>
      <c r="C70" s="29"/>
      <c r="D70" s="4" t="s">
        <v>64</v>
      </c>
      <c r="E70" s="4" t="s">
        <v>73</v>
      </c>
      <c r="F70" s="4"/>
      <c r="G70" s="72" t="str">
        <f>G71</f>
        <v>2020,8</v>
      </c>
      <c r="H70" s="72">
        <f>H71</f>
        <v>0</v>
      </c>
      <c r="I70" s="69">
        <f t="shared" si="0"/>
        <v>0</v>
      </c>
    </row>
    <row r="71" spans="1:9" ht="34.5" customHeight="1">
      <c r="A71" s="17"/>
      <c r="B71" s="62" t="s">
        <v>19</v>
      </c>
      <c r="C71" s="29"/>
      <c r="D71" s="4" t="s">
        <v>64</v>
      </c>
      <c r="E71" s="4" t="s">
        <v>73</v>
      </c>
      <c r="F71" s="4" t="s">
        <v>123</v>
      </c>
      <c r="G71" s="72" t="str">
        <f>'1 квартал 2013г.'!G71</f>
        <v>2020,8</v>
      </c>
      <c r="H71" s="74"/>
      <c r="I71" s="69">
        <f t="shared" si="0"/>
        <v>0</v>
      </c>
    </row>
    <row r="72" spans="1:9" ht="29.25" customHeight="1">
      <c r="A72" s="17"/>
      <c r="B72" s="63" t="s">
        <v>25</v>
      </c>
      <c r="C72" s="24"/>
      <c r="D72" s="28" t="s">
        <v>16</v>
      </c>
      <c r="E72" s="28" t="s">
        <v>26</v>
      </c>
      <c r="F72" s="28" t="s">
        <v>26</v>
      </c>
      <c r="G72" s="68">
        <f>G73+G80</f>
        <v>3301.2</v>
      </c>
      <c r="H72" s="68">
        <f>H73+H80</f>
        <v>0</v>
      </c>
      <c r="I72" s="100">
        <f t="shared" si="0"/>
        <v>0</v>
      </c>
    </row>
    <row r="73" spans="1:9" ht="15">
      <c r="A73" s="17"/>
      <c r="B73" s="60" t="s">
        <v>20</v>
      </c>
      <c r="C73" s="27"/>
      <c r="D73" s="5" t="s">
        <v>21</v>
      </c>
      <c r="E73" s="5" t="s">
        <v>26</v>
      </c>
      <c r="F73" s="5" t="s">
        <v>26</v>
      </c>
      <c r="G73" s="77">
        <f>G77+G74</f>
        <v>2936.7</v>
      </c>
      <c r="H73" s="77">
        <f>H77+H74</f>
        <v>0</v>
      </c>
      <c r="I73" s="67">
        <f t="shared" si="0"/>
        <v>0</v>
      </c>
    </row>
    <row r="74" spans="1:9" ht="30">
      <c r="A74" s="17"/>
      <c r="B74" s="62" t="s">
        <v>157</v>
      </c>
      <c r="C74" s="29"/>
      <c r="D74" s="5" t="s">
        <v>21</v>
      </c>
      <c r="E74" s="5" t="s">
        <v>151</v>
      </c>
      <c r="F74" s="5"/>
      <c r="G74" s="85">
        <f>G75</f>
        <v>2500</v>
      </c>
      <c r="H74" s="82">
        <f>H75</f>
        <v>0</v>
      </c>
      <c r="I74" s="69">
        <f t="shared" si="0"/>
        <v>0</v>
      </c>
    </row>
    <row r="75" spans="1:9" ht="30">
      <c r="A75" s="17"/>
      <c r="B75" s="62" t="s">
        <v>45</v>
      </c>
      <c r="C75" s="29"/>
      <c r="D75" s="5" t="s">
        <v>21</v>
      </c>
      <c r="E75" s="5" t="s">
        <v>152</v>
      </c>
      <c r="F75" s="5"/>
      <c r="G75" s="85">
        <f>G76</f>
        <v>2500</v>
      </c>
      <c r="H75" s="82">
        <f>H76</f>
        <v>0</v>
      </c>
      <c r="I75" s="69">
        <f t="shared" si="0"/>
        <v>0</v>
      </c>
    </row>
    <row r="76" spans="1:9" ht="30">
      <c r="A76" s="17"/>
      <c r="B76" s="61" t="s">
        <v>35</v>
      </c>
      <c r="C76" s="29"/>
      <c r="D76" s="5" t="s">
        <v>21</v>
      </c>
      <c r="E76" s="5" t="s">
        <v>152</v>
      </c>
      <c r="F76" s="5" t="s">
        <v>36</v>
      </c>
      <c r="G76" s="85">
        <v>2500</v>
      </c>
      <c r="H76" s="82"/>
      <c r="I76" s="69"/>
    </row>
    <row r="77" spans="1:9" ht="18" customHeight="1">
      <c r="A77" s="17"/>
      <c r="B77" s="61" t="s">
        <v>22</v>
      </c>
      <c r="C77" s="14"/>
      <c r="D77" s="4" t="s">
        <v>21</v>
      </c>
      <c r="E77" s="4" t="s">
        <v>23</v>
      </c>
      <c r="F77" s="4" t="s">
        <v>26</v>
      </c>
      <c r="G77" s="72" t="str">
        <f>G78</f>
        <v>436,7</v>
      </c>
      <c r="H77" s="72">
        <f>H78</f>
        <v>0</v>
      </c>
      <c r="I77" s="69">
        <f t="shared" si="0"/>
        <v>0</v>
      </c>
    </row>
    <row r="78" spans="1:9" ht="34.5" customHeight="1">
      <c r="A78" s="17"/>
      <c r="B78" s="61" t="s">
        <v>45</v>
      </c>
      <c r="C78" s="14"/>
      <c r="D78" s="4" t="s">
        <v>21</v>
      </c>
      <c r="E78" s="4" t="s">
        <v>24</v>
      </c>
      <c r="F78" s="4" t="s">
        <v>26</v>
      </c>
      <c r="G78" s="72" t="str">
        <f>G79</f>
        <v>436,7</v>
      </c>
      <c r="H78" s="72">
        <f>H79</f>
        <v>0</v>
      </c>
      <c r="I78" s="69">
        <f t="shared" si="0"/>
        <v>0</v>
      </c>
    </row>
    <row r="79" spans="1:9" ht="33.75" customHeight="1">
      <c r="A79" s="17"/>
      <c r="B79" s="61" t="s">
        <v>35</v>
      </c>
      <c r="C79" s="14"/>
      <c r="D79" s="4" t="s">
        <v>21</v>
      </c>
      <c r="E79" s="4" t="s">
        <v>24</v>
      </c>
      <c r="F79" s="4" t="s">
        <v>36</v>
      </c>
      <c r="G79" s="72" t="str">
        <f>'1 квартал 2013г.'!G79</f>
        <v>436,7</v>
      </c>
      <c r="H79" s="74"/>
      <c r="I79" s="69">
        <f t="shared" si="0"/>
        <v>0</v>
      </c>
    </row>
    <row r="80" spans="1:9" ht="47.25" customHeight="1">
      <c r="A80" s="17"/>
      <c r="B80" s="60" t="s">
        <v>112</v>
      </c>
      <c r="C80" s="14"/>
      <c r="D80" s="5" t="s">
        <v>116</v>
      </c>
      <c r="E80" s="5"/>
      <c r="F80" s="5"/>
      <c r="G80" s="101" t="str">
        <f>G81</f>
        <v>364,5</v>
      </c>
      <c r="H80" s="101">
        <f>H81</f>
        <v>0</v>
      </c>
      <c r="I80" s="67">
        <f t="shared" si="0"/>
        <v>0</v>
      </c>
    </row>
    <row r="81" spans="1:9" ht="34.5" customHeight="1">
      <c r="A81" s="17"/>
      <c r="B81" s="61" t="s">
        <v>114</v>
      </c>
      <c r="C81" s="14"/>
      <c r="D81" s="4" t="s">
        <v>116</v>
      </c>
      <c r="E81" s="4" t="s">
        <v>113</v>
      </c>
      <c r="F81" s="4"/>
      <c r="G81" s="74" t="str">
        <f>G82</f>
        <v>364,5</v>
      </c>
      <c r="H81" s="74">
        <f>H82</f>
        <v>0</v>
      </c>
      <c r="I81" s="69">
        <f t="shared" si="0"/>
        <v>0</v>
      </c>
    </row>
    <row r="82" spans="1:9" ht="30.75" customHeight="1">
      <c r="A82" s="17"/>
      <c r="B82" s="62" t="s">
        <v>19</v>
      </c>
      <c r="C82" s="14"/>
      <c r="D82" s="4" t="s">
        <v>116</v>
      </c>
      <c r="E82" s="4" t="s">
        <v>113</v>
      </c>
      <c r="F82" s="4" t="s">
        <v>123</v>
      </c>
      <c r="G82" s="72" t="str">
        <f>'1 квартал 2013г.'!G82</f>
        <v>364,5</v>
      </c>
      <c r="H82" s="74"/>
      <c r="I82" s="69">
        <f t="shared" si="0"/>
        <v>0</v>
      </c>
    </row>
    <row r="83" spans="1:9" ht="15" customHeight="1">
      <c r="A83" s="17"/>
      <c r="B83" s="64" t="s">
        <v>37</v>
      </c>
      <c r="C83" s="31"/>
      <c r="D83" s="28" t="s">
        <v>38</v>
      </c>
      <c r="E83" s="28" t="s">
        <v>26</v>
      </c>
      <c r="F83" s="28" t="s">
        <v>26</v>
      </c>
      <c r="G83" s="68">
        <f>G84+G88</f>
        <v>579.4</v>
      </c>
      <c r="H83" s="68">
        <f>H84+H88</f>
        <v>0</v>
      </c>
      <c r="I83" s="100">
        <f t="shared" si="0"/>
        <v>0</v>
      </c>
    </row>
    <row r="84" spans="1:9" ht="16.5" customHeight="1">
      <c r="A84" s="17"/>
      <c r="B84" s="60" t="s">
        <v>9</v>
      </c>
      <c r="C84" s="27"/>
      <c r="D84" s="5" t="s">
        <v>10</v>
      </c>
      <c r="E84" s="5" t="s">
        <v>26</v>
      </c>
      <c r="F84" s="5" t="s">
        <v>26</v>
      </c>
      <c r="G84" s="77" t="str">
        <f aca="true" t="shared" si="4" ref="G84:H86">G85</f>
        <v>313,4</v>
      </c>
      <c r="H84" s="77">
        <f t="shared" si="4"/>
        <v>0</v>
      </c>
      <c r="I84" s="67">
        <f aca="true" t="shared" si="5" ref="I84:I96">H84/G84*100</f>
        <v>0</v>
      </c>
    </row>
    <row r="85" spans="1:9" ht="32.25" customHeight="1">
      <c r="A85" s="17"/>
      <c r="B85" s="61" t="s">
        <v>11</v>
      </c>
      <c r="C85" s="14"/>
      <c r="D85" s="4" t="s">
        <v>10</v>
      </c>
      <c r="E85" s="4" t="s">
        <v>12</v>
      </c>
      <c r="F85" s="4" t="s">
        <v>26</v>
      </c>
      <c r="G85" s="72" t="str">
        <f t="shared" si="4"/>
        <v>313,4</v>
      </c>
      <c r="H85" s="72">
        <f t="shared" si="4"/>
        <v>0</v>
      </c>
      <c r="I85" s="69">
        <f t="shared" si="5"/>
        <v>0</v>
      </c>
    </row>
    <row r="86" spans="1:9" ht="63" customHeight="1">
      <c r="A86" s="17"/>
      <c r="B86" s="61" t="s">
        <v>13</v>
      </c>
      <c r="C86" s="14"/>
      <c r="D86" s="4" t="s">
        <v>10</v>
      </c>
      <c r="E86" s="4" t="s">
        <v>14</v>
      </c>
      <c r="F86" s="4" t="s">
        <v>26</v>
      </c>
      <c r="G86" s="72" t="str">
        <f t="shared" si="4"/>
        <v>313,4</v>
      </c>
      <c r="H86" s="72">
        <f t="shared" si="4"/>
        <v>0</v>
      </c>
      <c r="I86" s="69">
        <f t="shared" si="5"/>
        <v>0</v>
      </c>
    </row>
    <row r="87" spans="1:9" ht="15.75" customHeight="1">
      <c r="A87" s="17"/>
      <c r="B87" s="61" t="s">
        <v>2</v>
      </c>
      <c r="C87" s="14"/>
      <c r="D87" s="4" t="s">
        <v>10</v>
      </c>
      <c r="E87" s="4" t="s">
        <v>14</v>
      </c>
      <c r="F87" s="4" t="s">
        <v>3</v>
      </c>
      <c r="G87" s="72" t="str">
        <f>'1 квартал 2013г.'!G87</f>
        <v>313,4</v>
      </c>
      <c r="H87" s="74"/>
      <c r="I87" s="69">
        <f t="shared" si="5"/>
        <v>0</v>
      </c>
    </row>
    <row r="88" spans="1:9" ht="18.75" customHeight="1">
      <c r="A88" s="17"/>
      <c r="B88" s="60" t="s">
        <v>5</v>
      </c>
      <c r="C88" s="27"/>
      <c r="D88" s="5" t="s">
        <v>6</v>
      </c>
      <c r="E88" s="5" t="s">
        <v>26</v>
      </c>
      <c r="F88" s="5" t="s">
        <v>26</v>
      </c>
      <c r="G88" s="77">
        <f>G89</f>
        <v>266</v>
      </c>
      <c r="H88" s="77">
        <f>H89</f>
        <v>0</v>
      </c>
      <c r="I88" s="67">
        <f t="shared" si="5"/>
        <v>0</v>
      </c>
    </row>
    <row r="89" spans="1:9" ht="28.5" customHeight="1">
      <c r="A89" s="17"/>
      <c r="B89" s="81" t="s">
        <v>74</v>
      </c>
      <c r="C89" s="32"/>
      <c r="D89" s="15">
        <v>1003</v>
      </c>
      <c r="E89" s="16">
        <v>5053300</v>
      </c>
      <c r="F89" s="33"/>
      <c r="G89" s="79">
        <f>G91+G90</f>
        <v>266</v>
      </c>
      <c r="H89" s="79">
        <f>H91+H90</f>
        <v>0</v>
      </c>
      <c r="I89" s="69">
        <f t="shared" si="5"/>
        <v>0</v>
      </c>
    </row>
    <row r="90" spans="1:9" ht="18.75" customHeight="1">
      <c r="A90" s="17"/>
      <c r="B90" s="81" t="s">
        <v>2</v>
      </c>
      <c r="C90" s="32"/>
      <c r="D90" s="15">
        <v>1003</v>
      </c>
      <c r="E90" s="16">
        <v>5053300</v>
      </c>
      <c r="F90" s="33">
        <v>5</v>
      </c>
      <c r="G90" s="80">
        <f>'1 квартал 2013г.'!G90</f>
        <v>216</v>
      </c>
      <c r="H90" s="79">
        <v>0</v>
      </c>
      <c r="I90" s="69">
        <f t="shared" si="5"/>
        <v>0</v>
      </c>
    </row>
    <row r="91" spans="1:9" ht="18.75" customHeight="1">
      <c r="A91" s="17"/>
      <c r="B91" s="81" t="s">
        <v>34</v>
      </c>
      <c r="C91" s="32"/>
      <c r="D91" s="15">
        <v>1003</v>
      </c>
      <c r="E91" s="16">
        <v>5053300</v>
      </c>
      <c r="F91" s="33">
        <v>13</v>
      </c>
      <c r="G91" s="80">
        <f>'1 квартал 2013г.'!G91</f>
        <v>50</v>
      </c>
      <c r="H91" s="74"/>
      <c r="I91" s="69">
        <f t="shared" si="5"/>
        <v>0</v>
      </c>
    </row>
    <row r="92" spans="1:9" ht="17.25" customHeight="1">
      <c r="A92" s="17"/>
      <c r="B92" s="64" t="s">
        <v>87</v>
      </c>
      <c r="C92" s="14"/>
      <c r="D92" s="28" t="s">
        <v>40</v>
      </c>
      <c r="E92" s="28"/>
      <c r="F92" s="28"/>
      <c r="G92" s="76">
        <f aca="true" t="shared" si="6" ref="G92:H95">G93</f>
        <v>144.9</v>
      </c>
      <c r="H92" s="76">
        <f t="shared" si="6"/>
        <v>0</v>
      </c>
      <c r="I92" s="100">
        <f t="shared" si="5"/>
        <v>0</v>
      </c>
    </row>
    <row r="93" spans="1:9" ht="17.25" customHeight="1">
      <c r="A93" s="17"/>
      <c r="B93" s="60" t="s">
        <v>118</v>
      </c>
      <c r="C93" s="14"/>
      <c r="D93" s="5" t="s">
        <v>117</v>
      </c>
      <c r="E93" s="5"/>
      <c r="F93" s="5"/>
      <c r="G93" s="101">
        <f t="shared" si="6"/>
        <v>144.9</v>
      </c>
      <c r="H93" s="101">
        <f t="shared" si="6"/>
        <v>0</v>
      </c>
      <c r="I93" s="67">
        <f t="shared" si="5"/>
        <v>0</v>
      </c>
    </row>
    <row r="94" spans="1:9" ht="20.25" customHeight="1">
      <c r="A94" s="17"/>
      <c r="B94" s="62" t="s">
        <v>89</v>
      </c>
      <c r="C94" s="14"/>
      <c r="D94" s="4" t="s">
        <v>117</v>
      </c>
      <c r="E94" s="4" t="s">
        <v>85</v>
      </c>
      <c r="F94" s="4"/>
      <c r="G94" s="74">
        <f t="shared" si="6"/>
        <v>144.9</v>
      </c>
      <c r="H94" s="74">
        <f t="shared" si="6"/>
        <v>0</v>
      </c>
      <c r="I94" s="69">
        <f t="shared" si="5"/>
        <v>0</v>
      </c>
    </row>
    <row r="95" spans="1:9" ht="33.75" customHeight="1">
      <c r="A95" s="17"/>
      <c r="B95" s="61" t="s">
        <v>88</v>
      </c>
      <c r="C95" s="14"/>
      <c r="D95" s="4" t="s">
        <v>117</v>
      </c>
      <c r="E95" s="4" t="s">
        <v>86</v>
      </c>
      <c r="F95" s="4"/>
      <c r="G95" s="74">
        <f t="shared" si="6"/>
        <v>144.9</v>
      </c>
      <c r="H95" s="74">
        <f t="shared" si="6"/>
        <v>0</v>
      </c>
      <c r="I95" s="69">
        <f t="shared" si="5"/>
        <v>0</v>
      </c>
    </row>
    <row r="96" spans="1:9" ht="36" customHeight="1">
      <c r="A96" s="17"/>
      <c r="B96" s="62" t="s">
        <v>19</v>
      </c>
      <c r="C96" s="14"/>
      <c r="D96" s="4" t="s">
        <v>117</v>
      </c>
      <c r="E96" s="4" t="s">
        <v>86</v>
      </c>
      <c r="F96" s="4" t="s">
        <v>123</v>
      </c>
      <c r="G96" s="72">
        <f>'1 квартал 2013г.'!G96</f>
        <v>144.9</v>
      </c>
      <c r="H96" s="74"/>
      <c r="I96" s="69">
        <f t="shared" si="5"/>
        <v>0</v>
      </c>
    </row>
    <row r="97" spans="1:9" ht="16.5" customHeight="1">
      <c r="A97" s="6"/>
      <c r="B97" s="86"/>
      <c r="C97" s="8"/>
      <c r="D97" s="87"/>
      <c r="E97" s="87"/>
      <c r="F97" s="87"/>
      <c r="G97" s="88"/>
      <c r="H97" s="88"/>
      <c r="I97" s="89"/>
    </row>
    <row r="98" spans="1:9" ht="34.5" customHeight="1">
      <c r="A98" s="6"/>
      <c r="B98" s="90"/>
      <c r="C98" s="46"/>
      <c r="D98" s="47"/>
      <c r="E98" s="47"/>
      <c r="F98" s="47"/>
      <c r="G98" s="91"/>
      <c r="H98" s="91"/>
      <c r="I98" s="89"/>
    </row>
    <row r="99" spans="1:9" ht="14.25" customHeight="1">
      <c r="A99" s="6"/>
      <c r="B99" s="92"/>
      <c r="C99" s="50"/>
      <c r="D99" s="51"/>
      <c r="E99" s="51"/>
      <c r="F99" s="51"/>
      <c r="G99" s="93"/>
      <c r="H99" s="93"/>
      <c r="I99" s="89"/>
    </row>
    <row r="100" spans="1:9" ht="165" customHeight="1">
      <c r="A100" s="6"/>
      <c r="B100" s="92"/>
      <c r="C100" s="50"/>
      <c r="D100" s="51"/>
      <c r="E100" s="51"/>
      <c r="F100" s="51"/>
      <c r="G100" s="93"/>
      <c r="H100" s="93"/>
      <c r="I100" s="89"/>
    </row>
    <row r="101" spans="1:9" ht="33.75" customHeight="1">
      <c r="A101" s="6"/>
      <c r="B101" s="92"/>
      <c r="C101" s="50"/>
      <c r="D101" s="51"/>
      <c r="E101" s="51"/>
      <c r="F101" s="51"/>
      <c r="G101" s="94"/>
      <c r="H101" s="95"/>
      <c r="I101" s="89"/>
    </row>
    <row r="102" spans="1:8" ht="12.75">
      <c r="A102" s="6"/>
      <c r="B102" s="8"/>
      <c r="C102" s="8"/>
      <c r="D102" s="9"/>
      <c r="E102" s="9"/>
      <c r="F102" s="9"/>
      <c r="G102" s="9"/>
      <c r="H102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75" zoomScaleSheetLayoutView="75" workbookViewId="0" topLeftCell="A79">
      <selection activeCell="O91" sqref="O91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98" t="s">
        <v>90</v>
      </c>
      <c r="B3" s="97"/>
      <c r="C3" s="97"/>
      <c r="D3" s="97"/>
      <c r="E3" s="97"/>
      <c r="F3" s="97"/>
      <c r="G3" s="97"/>
      <c r="H3" s="97"/>
    </row>
    <row r="4" spans="1:8" ht="15">
      <c r="A4" s="98" t="s">
        <v>134</v>
      </c>
      <c r="B4" s="97"/>
      <c r="C4" s="97"/>
      <c r="D4" s="97"/>
      <c r="E4" s="97"/>
      <c r="F4" s="97"/>
      <c r="G4" s="97"/>
      <c r="H4" s="97"/>
    </row>
    <row r="5" spans="1:8" ht="15">
      <c r="A5" s="98" t="s">
        <v>91</v>
      </c>
      <c r="B5" s="97"/>
      <c r="C5" s="97"/>
      <c r="D5" s="97"/>
      <c r="E5" s="97"/>
      <c r="F5" s="97"/>
      <c r="G5" s="97"/>
      <c r="H5" s="97"/>
    </row>
    <row r="6" spans="1:8" ht="15">
      <c r="A6" s="96" t="s">
        <v>92</v>
      </c>
      <c r="B6" s="97"/>
      <c r="C6" s="97"/>
      <c r="D6" s="97"/>
      <c r="E6" s="97"/>
      <c r="F6" s="97"/>
      <c r="G6" s="97"/>
      <c r="H6" s="97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135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G10+G27+G39+G49+G72+G83+G98+G92+G32</f>
        <v>25203.600000000002</v>
      </c>
      <c r="H9" s="66">
        <f>H10+H27+H39+H49+H72+H83+H98+H92+H32</f>
        <v>0</v>
      </c>
      <c r="I9" s="69">
        <f aca="true" t="shared" si="0" ref="I9:I35">H9/G9*100</f>
        <v>0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8860.4</v>
      </c>
      <c r="H10" s="68">
        <f>H15+H24+H11</f>
        <v>0</v>
      </c>
      <c r="I10" s="69">
        <f t="shared" si="0"/>
        <v>0</v>
      </c>
    </row>
    <row r="11" spans="1:9" ht="96" customHeight="1">
      <c r="A11" s="17"/>
      <c r="B11" s="60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0</v>
      </c>
      <c r="I11" s="69">
        <f t="shared" si="0"/>
        <v>0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0</v>
      </c>
      <c r="I12" s="69">
        <f t="shared" si="0"/>
        <v>0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0</v>
      </c>
      <c r="I13" s="69">
        <f t="shared" si="0"/>
        <v>0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'полугодие 2013г.'!G14</f>
        <v>775.5</v>
      </c>
      <c r="H14" s="68"/>
      <c r="I14" s="69">
        <f t="shared" si="0"/>
        <v>0</v>
      </c>
    </row>
    <row r="15" spans="1:9" ht="31.5" customHeight="1">
      <c r="A15" s="17"/>
      <c r="B15" s="60" t="s">
        <v>131</v>
      </c>
      <c r="C15" s="27"/>
      <c r="D15" s="7" t="s">
        <v>29</v>
      </c>
      <c r="E15" s="7" t="s">
        <v>26</v>
      </c>
      <c r="F15" s="11" t="s">
        <v>26</v>
      </c>
      <c r="G15" s="71">
        <f>G16+G21</f>
        <v>7984.9</v>
      </c>
      <c r="H15" s="71">
        <f>H16+H21</f>
        <v>0</v>
      </c>
      <c r="I15" s="69">
        <f t="shared" si="0"/>
        <v>0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7946</v>
      </c>
      <c r="H16" s="72">
        <f>H17+H19</f>
        <v>0</v>
      </c>
      <c r="I16" s="69">
        <f t="shared" si="0"/>
        <v>0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7012</v>
      </c>
      <c r="H17" s="72">
        <f>H18</f>
        <v>0</v>
      </c>
      <c r="I17" s="69">
        <f t="shared" si="0"/>
        <v>0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'полугодие 2013г.'!G18</f>
        <v>7012</v>
      </c>
      <c r="H18" s="74"/>
      <c r="I18" s="69">
        <f t="shared" si="0"/>
        <v>0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934</v>
      </c>
      <c r="H19" s="72">
        <f>H20</f>
        <v>0</v>
      </c>
      <c r="I19" s="69">
        <f t="shared" si="0"/>
        <v>0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f>'полугодие 2013г.'!G20</f>
        <v>934</v>
      </c>
      <c r="H20" s="74"/>
      <c r="I20" s="69">
        <f t="shared" si="0"/>
        <v>0</v>
      </c>
    </row>
    <row r="21" spans="1:9" ht="21" customHeight="1">
      <c r="A21" s="17"/>
      <c r="B21" s="61" t="s">
        <v>39</v>
      </c>
      <c r="C21" s="14"/>
      <c r="D21" s="3" t="s">
        <v>164</v>
      </c>
      <c r="E21" s="4" t="s">
        <v>76</v>
      </c>
      <c r="F21" s="3"/>
      <c r="G21" s="72">
        <f>G22</f>
        <v>38.9</v>
      </c>
      <c r="H21" s="74">
        <f>H22</f>
        <v>0</v>
      </c>
      <c r="I21" s="69">
        <f t="shared" si="0"/>
        <v>0</v>
      </c>
    </row>
    <row r="22" spans="1:9" ht="25.5" customHeight="1">
      <c r="A22" s="17"/>
      <c r="B22" s="61" t="s">
        <v>75</v>
      </c>
      <c r="C22" s="14"/>
      <c r="D22" s="3" t="s">
        <v>164</v>
      </c>
      <c r="E22" s="4" t="s">
        <v>77</v>
      </c>
      <c r="F22" s="3"/>
      <c r="G22" s="72">
        <f>G23</f>
        <v>38.9</v>
      </c>
      <c r="H22" s="74">
        <f>H23</f>
        <v>0</v>
      </c>
      <c r="I22" s="69">
        <f t="shared" si="0"/>
        <v>0</v>
      </c>
    </row>
    <row r="23" spans="1:9" ht="63" customHeight="1">
      <c r="A23" s="17"/>
      <c r="B23" s="61" t="s">
        <v>141</v>
      </c>
      <c r="C23" s="14"/>
      <c r="D23" s="3" t="s">
        <v>164</v>
      </c>
      <c r="E23" s="4" t="s">
        <v>142</v>
      </c>
      <c r="F23" s="3">
        <v>540</v>
      </c>
      <c r="G23" s="72">
        <f>'полугодие 2013г.'!G23</f>
        <v>38.9</v>
      </c>
      <c r="H23" s="74"/>
      <c r="I23" s="69">
        <f t="shared" si="0"/>
        <v>0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0</v>
      </c>
      <c r="I24" s="69">
        <f t="shared" si="0"/>
        <v>0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0</v>
      </c>
      <c r="I25" s="69">
        <f t="shared" si="0"/>
        <v>0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'полугодие 2013г.'!G26</f>
        <v>100</v>
      </c>
      <c r="H26" s="74"/>
      <c r="I26" s="69">
        <f t="shared" si="0"/>
        <v>0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 t="str">
        <f aca="true" t="shared" si="2" ref="G27:H30">G28</f>
        <v>200</v>
      </c>
      <c r="H27" s="68">
        <f t="shared" si="2"/>
        <v>0</v>
      </c>
      <c r="I27" s="69">
        <f t="shared" si="0"/>
        <v>0</v>
      </c>
    </row>
    <row r="28" spans="1:9" ht="32.25" customHeight="1">
      <c r="A28" s="17"/>
      <c r="B28" s="60" t="s">
        <v>50</v>
      </c>
      <c r="C28" s="27"/>
      <c r="D28" s="12" t="s">
        <v>51</v>
      </c>
      <c r="E28" s="5"/>
      <c r="F28" s="5"/>
      <c r="G28" s="77" t="str">
        <f t="shared" si="2"/>
        <v>200</v>
      </c>
      <c r="H28" s="77">
        <f t="shared" si="2"/>
        <v>0</v>
      </c>
      <c r="I28" s="67">
        <f t="shared" si="0"/>
        <v>0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 t="str">
        <f t="shared" si="2"/>
        <v>200</v>
      </c>
      <c r="H29" s="72">
        <f t="shared" si="2"/>
        <v>0</v>
      </c>
      <c r="I29" s="69">
        <f t="shared" si="0"/>
        <v>0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 t="str">
        <f t="shared" si="2"/>
        <v>200</v>
      </c>
      <c r="H30" s="72">
        <f t="shared" si="2"/>
        <v>0</v>
      </c>
      <c r="I30" s="69">
        <f t="shared" si="0"/>
        <v>0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 t="str">
        <f>'полугодие 2013г.'!G31</f>
        <v>200</v>
      </c>
      <c r="H31" s="74"/>
      <c r="I31" s="69">
        <f t="shared" si="0"/>
        <v>0</v>
      </c>
    </row>
    <row r="32" spans="1:9" ht="47.25" customHeight="1">
      <c r="A32" s="17"/>
      <c r="B32" s="63" t="s">
        <v>158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0</v>
      </c>
      <c r="I32" s="84">
        <f t="shared" si="0"/>
        <v>0</v>
      </c>
    </row>
    <row r="33" spans="1:9" ht="61.5" customHeight="1">
      <c r="A33" s="17"/>
      <c r="B33" s="60" t="s">
        <v>121</v>
      </c>
      <c r="C33" s="27"/>
      <c r="D33" s="12" t="s">
        <v>120</v>
      </c>
      <c r="E33" s="5"/>
      <c r="F33" s="5"/>
      <c r="G33" s="101">
        <f>G34+G36</f>
        <v>401.8</v>
      </c>
      <c r="H33" s="101">
        <f>H34+H38</f>
        <v>0</v>
      </c>
      <c r="I33" s="67">
        <f t="shared" si="0"/>
        <v>0</v>
      </c>
    </row>
    <row r="34" spans="1:9" ht="31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 t="str">
        <f>G35</f>
        <v>300</v>
      </c>
      <c r="H34" s="74">
        <f>H35</f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 t="str">
        <f>'полугодие 2013г.'!G35</f>
        <v>300</v>
      </c>
      <c r="H35" s="74">
        <f>H36</f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0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0</v>
      </c>
      <c r="I37" s="69">
        <v>0</v>
      </c>
    </row>
    <row r="38" spans="1:9" ht="75" customHeight="1">
      <c r="A38" s="17"/>
      <c r="B38" s="61" t="s">
        <v>144</v>
      </c>
      <c r="C38" s="14"/>
      <c r="D38" s="3" t="s">
        <v>120</v>
      </c>
      <c r="E38" s="4" t="s">
        <v>145</v>
      </c>
      <c r="F38" s="4" t="s">
        <v>124</v>
      </c>
      <c r="G38" s="72" t="str">
        <f>'полугодие 2013г.'!G38</f>
        <v>101,8</v>
      </c>
      <c r="H38" s="74"/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G40+G43</f>
        <v>4800</v>
      </c>
      <c r="H39" s="68">
        <f>H40+H43</f>
        <v>0</v>
      </c>
      <c r="I39" s="69">
        <f aca="true" t="shared" si="3" ref="I39:I75">H39/G39*100</f>
        <v>0</v>
      </c>
    </row>
    <row r="40" spans="1:9" ht="32.25" customHeight="1">
      <c r="A40" s="17"/>
      <c r="B40" s="60" t="s">
        <v>161</v>
      </c>
      <c r="C40" s="27"/>
      <c r="D40" s="12" t="s">
        <v>147</v>
      </c>
      <c r="E40" s="5" t="s">
        <v>26</v>
      </c>
      <c r="F40" s="5" t="s">
        <v>26</v>
      </c>
      <c r="G40" s="77" t="str">
        <f>G41</f>
        <v>2600</v>
      </c>
      <c r="H40" s="77">
        <f>H41</f>
        <v>0</v>
      </c>
      <c r="I40" s="67">
        <f t="shared" si="3"/>
        <v>0</v>
      </c>
    </row>
    <row r="41" spans="1:9" ht="35.25" customHeight="1">
      <c r="A41" s="17"/>
      <c r="B41" s="61" t="s">
        <v>128</v>
      </c>
      <c r="C41" s="14"/>
      <c r="D41" s="3" t="s">
        <v>147</v>
      </c>
      <c r="E41" s="4" t="s">
        <v>113</v>
      </c>
      <c r="F41" s="4" t="s">
        <v>26</v>
      </c>
      <c r="G41" s="72" t="str">
        <f>G42</f>
        <v>2600</v>
      </c>
      <c r="H41" s="72">
        <f>H42</f>
        <v>0</v>
      </c>
      <c r="I41" s="69">
        <f t="shared" si="3"/>
        <v>0</v>
      </c>
    </row>
    <row r="42" spans="1:9" ht="30" customHeight="1">
      <c r="A42" s="17"/>
      <c r="B42" s="61" t="s">
        <v>19</v>
      </c>
      <c r="C42" s="29"/>
      <c r="D42" s="5" t="s">
        <v>147</v>
      </c>
      <c r="E42" s="5" t="s">
        <v>113</v>
      </c>
      <c r="F42" s="5" t="s">
        <v>123</v>
      </c>
      <c r="G42" s="85" t="str">
        <f>'полугодие 2013г.'!G42</f>
        <v>2600</v>
      </c>
      <c r="H42" s="74">
        <v>0</v>
      </c>
      <c r="I42" s="69">
        <f t="shared" si="3"/>
        <v>0</v>
      </c>
    </row>
    <row r="43" spans="1:9" ht="31.5" customHeight="1">
      <c r="A43" s="17"/>
      <c r="B43" s="60" t="s">
        <v>107</v>
      </c>
      <c r="C43" s="27"/>
      <c r="D43" s="5" t="s">
        <v>105</v>
      </c>
      <c r="E43" s="5"/>
      <c r="F43" s="5"/>
      <c r="G43" s="101">
        <f>G44+G46</f>
        <v>2200</v>
      </c>
      <c r="H43" s="101">
        <f>H44+H46</f>
        <v>0</v>
      </c>
      <c r="I43" s="67">
        <f t="shared" si="3"/>
        <v>0</v>
      </c>
    </row>
    <row r="44" spans="1:9" ht="54" customHeight="1">
      <c r="A44" s="17"/>
      <c r="B44" s="62" t="s">
        <v>108</v>
      </c>
      <c r="C44" s="29"/>
      <c r="D44" s="5" t="s">
        <v>105</v>
      </c>
      <c r="E44" s="5" t="s">
        <v>106</v>
      </c>
      <c r="F44" s="5"/>
      <c r="G44" s="74">
        <f>G45</f>
        <v>2100</v>
      </c>
      <c r="H44" s="74">
        <f>H45</f>
        <v>0</v>
      </c>
      <c r="I44" s="69">
        <f t="shared" si="3"/>
        <v>0</v>
      </c>
    </row>
    <row r="45" spans="1:9" ht="32.25" customHeight="1">
      <c r="A45" s="17"/>
      <c r="B45" s="62" t="s">
        <v>19</v>
      </c>
      <c r="C45" s="29"/>
      <c r="D45" s="5" t="s">
        <v>105</v>
      </c>
      <c r="E45" s="5" t="s">
        <v>106</v>
      </c>
      <c r="F45" s="5" t="s">
        <v>123</v>
      </c>
      <c r="G45" s="77">
        <f>'полугодие 2013г.'!G45</f>
        <v>2100</v>
      </c>
      <c r="H45" s="74">
        <v>0</v>
      </c>
      <c r="I45" s="69">
        <f t="shared" si="3"/>
        <v>0</v>
      </c>
    </row>
    <row r="46" spans="1:9" ht="51.75" customHeight="1">
      <c r="A46" s="17"/>
      <c r="B46" s="62" t="s">
        <v>129</v>
      </c>
      <c r="C46" s="29"/>
      <c r="D46" s="5" t="s">
        <v>105</v>
      </c>
      <c r="E46" s="5" t="s">
        <v>126</v>
      </c>
      <c r="F46" s="5"/>
      <c r="G46" s="77">
        <f>G47</f>
        <v>100</v>
      </c>
      <c r="H46" s="77">
        <f>H47</f>
        <v>0</v>
      </c>
      <c r="I46" s="69">
        <f t="shared" si="3"/>
        <v>0</v>
      </c>
    </row>
    <row r="47" spans="1:9" ht="35.25" customHeight="1">
      <c r="A47" s="17"/>
      <c r="B47" s="62" t="s">
        <v>130</v>
      </c>
      <c r="C47" s="29"/>
      <c r="D47" s="5" t="s">
        <v>105</v>
      </c>
      <c r="E47" s="5" t="s">
        <v>127</v>
      </c>
      <c r="F47" s="5"/>
      <c r="G47" s="77">
        <f>G48</f>
        <v>100</v>
      </c>
      <c r="H47" s="77">
        <f>H48</f>
        <v>0</v>
      </c>
      <c r="I47" s="69">
        <f t="shared" si="3"/>
        <v>0</v>
      </c>
    </row>
    <row r="48" spans="1:9" ht="30.75" customHeight="1">
      <c r="A48" s="17"/>
      <c r="B48" s="62" t="s">
        <v>19</v>
      </c>
      <c r="C48" s="29"/>
      <c r="D48" s="5" t="s">
        <v>105</v>
      </c>
      <c r="E48" s="5" t="s">
        <v>127</v>
      </c>
      <c r="F48" s="5" t="s">
        <v>123</v>
      </c>
      <c r="G48" s="77">
        <f>'полугодие 2013г.'!G48</f>
        <v>100</v>
      </c>
      <c r="H48" s="74"/>
      <c r="I48" s="69">
        <f t="shared" si="3"/>
        <v>0</v>
      </c>
    </row>
    <row r="49" spans="1:9" ht="31.5" customHeight="1">
      <c r="A49" s="17"/>
      <c r="B49" s="63" t="s">
        <v>7</v>
      </c>
      <c r="C49" s="24"/>
      <c r="D49" s="25" t="s">
        <v>57</v>
      </c>
      <c r="E49" s="28" t="s">
        <v>26</v>
      </c>
      <c r="F49" s="28" t="s">
        <v>26</v>
      </c>
      <c r="G49" s="68">
        <f>G50+G55+G62</f>
        <v>6915.9</v>
      </c>
      <c r="H49" s="68">
        <f>H50+H55+H62</f>
        <v>0</v>
      </c>
      <c r="I49" s="69">
        <f t="shared" si="3"/>
        <v>0</v>
      </c>
    </row>
    <row r="50" spans="1:9" ht="15.75" customHeight="1">
      <c r="A50" s="17"/>
      <c r="B50" s="60" t="s">
        <v>0</v>
      </c>
      <c r="C50" s="27"/>
      <c r="D50" s="5" t="s">
        <v>1</v>
      </c>
      <c r="E50" s="5"/>
      <c r="F50" s="5"/>
      <c r="G50" s="77">
        <f>G51</f>
        <v>302.6</v>
      </c>
      <c r="H50" s="77">
        <f>H51</f>
        <v>0</v>
      </c>
      <c r="I50" s="67">
        <f t="shared" si="3"/>
        <v>0</v>
      </c>
    </row>
    <row r="51" spans="1:9" ht="22.5" customHeight="1">
      <c r="A51" s="17"/>
      <c r="B51" s="61" t="s">
        <v>17</v>
      </c>
      <c r="C51" s="14"/>
      <c r="D51" s="4" t="s">
        <v>1</v>
      </c>
      <c r="E51" s="4" t="s">
        <v>18</v>
      </c>
      <c r="F51" s="4"/>
      <c r="G51" s="72">
        <f>G52</f>
        <v>302.6</v>
      </c>
      <c r="H51" s="72">
        <f>H52</f>
        <v>0</v>
      </c>
      <c r="I51" s="69">
        <f t="shared" si="3"/>
        <v>0</v>
      </c>
    </row>
    <row r="52" spans="1:9" ht="63" customHeight="1">
      <c r="A52" s="17"/>
      <c r="B52" s="61" t="s">
        <v>55</v>
      </c>
      <c r="C52" s="14"/>
      <c r="D52" s="4" t="s">
        <v>1</v>
      </c>
      <c r="E52" s="4" t="s">
        <v>56</v>
      </c>
      <c r="F52" s="4"/>
      <c r="G52" s="72">
        <f>G53+G54</f>
        <v>302.6</v>
      </c>
      <c r="H52" s="72">
        <f>H53+H54</f>
        <v>0</v>
      </c>
      <c r="I52" s="69">
        <f t="shared" si="3"/>
        <v>0</v>
      </c>
    </row>
    <row r="53" spans="1:9" ht="17.25" customHeight="1">
      <c r="A53" s="17"/>
      <c r="B53" s="62" t="s">
        <v>42</v>
      </c>
      <c r="C53" s="29"/>
      <c r="D53" s="4" t="s">
        <v>58</v>
      </c>
      <c r="E53" s="4" t="s">
        <v>56</v>
      </c>
      <c r="F53" s="4" t="s">
        <v>43</v>
      </c>
      <c r="G53" s="74">
        <f>'полугодие 2013г.'!G53</f>
        <v>2.6</v>
      </c>
      <c r="H53" s="74"/>
      <c r="I53" s="69">
        <f t="shared" si="3"/>
        <v>0</v>
      </c>
    </row>
    <row r="54" spans="1:9" ht="32.25" customHeight="1">
      <c r="A54" s="17"/>
      <c r="B54" s="61" t="s">
        <v>19</v>
      </c>
      <c r="C54" s="29"/>
      <c r="D54" s="4" t="s">
        <v>58</v>
      </c>
      <c r="E54" s="4" t="s">
        <v>56</v>
      </c>
      <c r="F54" s="4" t="s">
        <v>123</v>
      </c>
      <c r="G54" s="74">
        <f>'полугодие 2013г.'!G54</f>
        <v>300</v>
      </c>
      <c r="H54" s="74">
        <v>0</v>
      </c>
      <c r="I54" s="69">
        <f t="shared" si="3"/>
        <v>0</v>
      </c>
    </row>
    <row r="55" spans="1:9" ht="24" customHeight="1">
      <c r="A55" s="17"/>
      <c r="B55" s="60" t="s">
        <v>44</v>
      </c>
      <c r="C55" s="27"/>
      <c r="D55" s="12" t="s">
        <v>84</v>
      </c>
      <c r="E55" s="5" t="s">
        <v>26</v>
      </c>
      <c r="F55" s="5"/>
      <c r="G55" s="77">
        <f>G59+G56</f>
        <v>2660</v>
      </c>
      <c r="H55" s="77">
        <f>H59+H56</f>
        <v>0</v>
      </c>
      <c r="I55" s="67">
        <f t="shared" si="3"/>
        <v>0</v>
      </c>
    </row>
    <row r="56" spans="1:9" ht="48" customHeight="1">
      <c r="A56" s="17"/>
      <c r="B56" s="62" t="s">
        <v>111</v>
      </c>
      <c r="C56" s="27"/>
      <c r="D56" s="12" t="s">
        <v>84</v>
      </c>
      <c r="E56" s="5" t="s">
        <v>109</v>
      </c>
      <c r="F56" s="5"/>
      <c r="G56" s="77">
        <f>G57</f>
        <v>2620</v>
      </c>
      <c r="H56" s="77">
        <f>H57</f>
        <v>0</v>
      </c>
      <c r="I56" s="69">
        <f t="shared" si="3"/>
        <v>0</v>
      </c>
    </row>
    <row r="57" spans="1:9" ht="59.25" customHeight="1">
      <c r="A57" s="17"/>
      <c r="B57" s="62" t="s">
        <v>159</v>
      </c>
      <c r="C57" s="27"/>
      <c r="D57" s="12" t="s">
        <v>84</v>
      </c>
      <c r="E57" s="5" t="s">
        <v>110</v>
      </c>
      <c r="F57" s="5"/>
      <c r="G57" s="77">
        <f>G58</f>
        <v>2620</v>
      </c>
      <c r="H57" s="77">
        <f>H58</f>
        <v>0</v>
      </c>
      <c r="I57" s="69">
        <f t="shared" si="3"/>
        <v>0</v>
      </c>
    </row>
    <row r="58" spans="1:9" ht="35.25" customHeight="1">
      <c r="A58" s="17"/>
      <c r="B58" s="62" t="s">
        <v>19</v>
      </c>
      <c r="C58" s="27"/>
      <c r="D58" s="12" t="s">
        <v>84</v>
      </c>
      <c r="E58" s="5" t="s">
        <v>110</v>
      </c>
      <c r="F58" s="5" t="s">
        <v>123</v>
      </c>
      <c r="G58" s="77">
        <f>'полугодие 2013г.'!G58</f>
        <v>2620</v>
      </c>
      <c r="H58" s="77"/>
      <c r="I58" s="69">
        <f t="shared" si="3"/>
        <v>0</v>
      </c>
    </row>
    <row r="59" spans="1:9" ht="23.25" customHeight="1">
      <c r="A59" s="17"/>
      <c r="B59" s="62" t="s">
        <v>59</v>
      </c>
      <c r="C59" s="29"/>
      <c r="D59" s="4" t="s">
        <v>8</v>
      </c>
      <c r="E59" s="4" t="s">
        <v>60</v>
      </c>
      <c r="F59" s="4"/>
      <c r="G59" s="77">
        <f>G60</f>
        <v>40</v>
      </c>
      <c r="H59" s="77">
        <f>H60</f>
        <v>0</v>
      </c>
      <c r="I59" s="69">
        <f t="shared" si="3"/>
        <v>0</v>
      </c>
    </row>
    <row r="60" spans="1:9" ht="35.25" customHeight="1">
      <c r="A60" s="17"/>
      <c r="B60" s="62" t="s">
        <v>132</v>
      </c>
      <c r="C60" s="29"/>
      <c r="D60" s="4" t="s">
        <v>8</v>
      </c>
      <c r="E60" s="4" t="s">
        <v>61</v>
      </c>
      <c r="F60" s="5"/>
      <c r="G60" s="72">
        <f>G61</f>
        <v>40</v>
      </c>
      <c r="H60" s="72">
        <f>SUM(H61:H61)</f>
        <v>0</v>
      </c>
      <c r="I60" s="69">
        <f t="shared" si="3"/>
        <v>0</v>
      </c>
    </row>
    <row r="61" spans="1:9" ht="18" customHeight="1">
      <c r="A61" s="17"/>
      <c r="B61" s="62" t="s">
        <v>42</v>
      </c>
      <c r="C61" s="29"/>
      <c r="D61" s="4" t="s">
        <v>8</v>
      </c>
      <c r="E61" s="4" t="s">
        <v>61</v>
      </c>
      <c r="F61" s="5" t="s">
        <v>43</v>
      </c>
      <c r="G61" s="77">
        <f>'полугодие 2013г.'!G61</f>
        <v>40</v>
      </c>
      <c r="H61" s="74">
        <v>0</v>
      </c>
      <c r="I61" s="69">
        <f t="shared" si="3"/>
        <v>0</v>
      </c>
    </row>
    <row r="62" spans="1:9" ht="21" customHeight="1">
      <c r="A62" s="17"/>
      <c r="B62" s="60" t="s">
        <v>62</v>
      </c>
      <c r="C62" s="27"/>
      <c r="D62" s="12" t="s">
        <v>63</v>
      </c>
      <c r="E62" s="5"/>
      <c r="F62" s="5"/>
      <c r="G62" s="77">
        <f>G63</f>
        <v>3953.3</v>
      </c>
      <c r="H62" s="77">
        <f>H63</f>
        <v>0</v>
      </c>
      <c r="I62" s="67">
        <f t="shared" si="3"/>
        <v>0</v>
      </c>
    </row>
    <row r="63" spans="1:9" ht="15.75" customHeight="1">
      <c r="A63" s="17"/>
      <c r="B63" s="62" t="s">
        <v>62</v>
      </c>
      <c r="C63" s="29"/>
      <c r="D63" s="4" t="s">
        <v>64</v>
      </c>
      <c r="E63" s="4" t="s">
        <v>65</v>
      </c>
      <c r="F63" s="4"/>
      <c r="G63" s="72">
        <f>G64+G66+G68+G70</f>
        <v>3953.3</v>
      </c>
      <c r="H63" s="72">
        <f>H64+H66+H68+H70</f>
        <v>0</v>
      </c>
      <c r="I63" s="69">
        <f t="shared" si="3"/>
        <v>0</v>
      </c>
    </row>
    <row r="64" spans="1:9" ht="22.5" customHeight="1">
      <c r="A64" s="17"/>
      <c r="B64" s="62" t="s">
        <v>66</v>
      </c>
      <c r="C64" s="29"/>
      <c r="D64" s="4" t="s">
        <v>64</v>
      </c>
      <c r="E64" s="4" t="s">
        <v>67</v>
      </c>
      <c r="F64" s="4"/>
      <c r="G64" s="72">
        <f>G65</f>
        <v>1582.5</v>
      </c>
      <c r="H64" s="72">
        <f>H65</f>
        <v>0</v>
      </c>
      <c r="I64" s="69">
        <f t="shared" si="3"/>
        <v>0</v>
      </c>
    </row>
    <row r="65" spans="1:9" ht="33" customHeight="1">
      <c r="A65" s="17"/>
      <c r="B65" s="62" t="s">
        <v>19</v>
      </c>
      <c r="C65" s="29"/>
      <c r="D65" s="4" t="s">
        <v>64</v>
      </c>
      <c r="E65" s="4" t="s">
        <v>67</v>
      </c>
      <c r="F65" s="4" t="s">
        <v>123</v>
      </c>
      <c r="G65" s="72">
        <f>'полугодие 2013г.'!G65</f>
        <v>1582.5</v>
      </c>
      <c r="H65" s="74"/>
      <c r="I65" s="69">
        <f t="shared" si="3"/>
        <v>0</v>
      </c>
    </row>
    <row r="66" spans="1:9" ht="65.25" customHeight="1">
      <c r="A66" s="17"/>
      <c r="B66" s="62" t="s">
        <v>68</v>
      </c>
      <c r="C66" s="29"/>
      <c r="D66" s="4" t="s">
        <v>64</v>
      </c>
      <c r="E66" s="4" t="s">
        <v>69</v>
      </c>
      <c r="F66" s="4"/>
      <c r="G66" s="72">
        <f>G67</f>
        <v>300</v>
      </c>
      <c r="H66" s="72">
        <f>H67</f>
        <v>0</v>
      </c>
      <c r="I66" s="69">
        <f t="shared" si="3"/>
        <v>0</v>
      </c>
    </row>
    <row r="67" spans="1:9" ht="33" customHeight="1">
      <c r="A67" s="17"/>
      <c r="B67" s="62" t="s">
        <v>19</v>
      </c>
      <c r="C67" s="29"/>
      <c r="D67" s="4" t="s">
        <v>64</v>
      </c>
      <c r="E67" s="4" t="s">
        <v>69</v>
      </c>
      <c r="F67" s="4" t="s">
        <v>123</v>
      </c>
      <c r="G67" s="72">
        <f>'полугодие 2013г.'!G67</f>
        <v>300</v>
      </c>
      <c r="H67" s="74"/>
      <c r="I67" s="69">
        <f t="shared" si="3"/>
        <v>0</v>
      </c>
    </row>
    <row r="68" spans="1:9" ht="32.25" customHeight="1">
      <c r="A68" s="17"/>
      <c r="B68" s="62" t="s">
        <v>133</v>
      </c>
      <c r="C68" s="29"/>
      <c r="D68" s="4" t="s">
        <v>64</v>
      </c>
      <c r="E68" s="4" t="s">
        <v>71</v>
      </c>
      <c r="F68" s="4"/>
      <c r="G68" s="72">
        <f>G69</f>
        <v>50</v>
      </c>
      <c r="H68" s="72">
        <f>H69</f>
        <v>0</v>
      </c>
      <c r="I68" s="69">
        <f t="shared" si="3"/>
        <v>0</v>
      </c>
    </row>
    <row r="69" spans="1:9" ht="30.75" customHeight="1">
      <c r="A69" s="17"/>
      <c r="B69" s="62" t="s">
        <v>19</v>
      </c>
      <c r="C69" s="29"/>
      <c r="D69" s="4" t="s">
        <v>64</v>
      </c>
      <c r="E69" s="4" t="s">
        <v>71</v>
      </c>
      <c r="F69" s="4" t="s">
        <v>123</v>
      </c>
      <c r="G69" s="72">
        <f>'полугодие 2013г.'!G69</f>
        <v>50</v>
      </c>
      <c r="H69" s="74"/>
      <c r="I69" s="69">
        <f t="shared" si="3"/>
        <v>0</v>
      </c>
    </row>
    <row r="70" spans="1:9" ht="47.25" customHeight="1">
      <c r="A70" s="17"/>
      <c r="B70" s="62" t="s">
        <v>72</v>
      </c>
      <c r="C70" s="29"/>
      <c r="D70" s="4" t="s">
        <v>64</v>
      </c>
      <c r="E70" s="4" t="s">
        <v>73</v>
      </c>
      <c r="F70" s="4"/>
      <c r="G70" s="72" t="str">
        <f>G71</f>
        <v>2020,8</v>
      </c>
      <c r="H70" s="72">
        <f>H71</f>
        <v>0</v>
      </c>
      <c r="I70" s="69">
        <f t="shared" si="3"/>
        <v>0</v>
      </c>
    </row>
    <row r="71" spans="1:9" ht="34.5" customHeight="1">
      <c r="A71" s="17"/>
      <c r="B71" s="62" t="s">
        <v>19</v>
      </c>
      <c r="C71" s="29"/>
      <c r="D71" s="4" t="s">
        <v>64</v>
      </c>
      <c r="E71" s="4" t="s">
        <v>73</v>
      </c>
      <c r="F71" s="4" t="s">
        <v>123</v>
      </c>
      <c r="G71" s="72" t="str">
        <f>'полугодие 2013г.'!G71</f>
        <v>2020,8</v>
      </c>
      <c r="H71" s="74"/>
      <c r="I71" s="69">
        <f t="shared" si="3"/>
        <v>0</v>
      </c>
    </row>
    <row r="72" spans="1:9" ht="29.25" customHeight="1">
      <c r="A72" s="17"/>
      <c r="B72" s="63" t="s">
        <v>25</v>
      </c>
      <c r="C72" s="24"/>
      <c r="D72" s="28" t="s">
        <v>16</v>
      </c>
      <c r="E72" s="28" t="s">
        <v>26</v>
      </c>
      <c r="F72" s="28" t="s">
        <v>26</v>
      </c>
      <c r="G72" s="68">
        <f>G73+G80</f>
        <v>3301.2</v>
      </c>
      <c r="H72" s="68">
        <f>H73+H80</f>
        <v>0</v>
      </c>
      <c r="I72" s="100">
        <f t="shared" si="3"/>
        <v>0</v>
      </c>
    </row>
    <row r="73" spans="1:9" ht="15">
      <c r="A73" s="17"/>
      <c r="B73" s="60" t="s">
        <v>20</v>
      </c>
      <c r="C73" s="27"/>
      <c r="D73" s="5" t="s">
        <v>21</v>
      </c>
      <c r="E73" s="5" t="s">
        <v>26</v>
      </c>
      <c r="F73" s="5" t="s">
        <v>26</v>
      </c>
      <c r="G73" s="77">
        <f>G77+G74</f>
        <v>2936.7</v>
      </c>
      <c r="H73" s="77">
        <f>H77+H74</f>
        <v>0</v>
      </c>
      <c r="I73" s="67">
        <f t="shared" si="3"/>
        <v>0</v>
      </c>
    </row>
    <row r="74" spans="1:9" ht="30">
      <c r="A74" s="17"/>
      <c r="B74" s="62" t="s">
        <v>157</v>
      </c>
      <c r="C74" s="29"/>
      <c r="D74" s="5" t="s">
        <v>21</v>
      </c>
      <c r="E74" s="5" t="s">
        <v>151</v>
      </c>
      <c r="F74" s="5"/>
      <c r="G74" s="85">
        <f>G75</f>
        <v>2500</v>
      </c>
      <c r="H74" s="82">
        <f>H75</f>
        <v>0</v>
      </c>
      <c r="I74" s="69">
        <f t="shared" si="3"/>
        <v>0</v>
      </c>
    </row>
    <row r="75" spans="1:9" ht="30">
      <c r="A75" s="17"/>
      <c r="B75" s="62" t="s">
        <v>45</v>
      </c>
      <c r="C75" s="29"/>
      <c r="D75" s="5" t="s">
        <v>21</v>
      </c>
      <c r="E75" s="5" t="s">
        <v>152</v>
      </c>
      <c r="F75" s="5"/>
      <c r="G75" s="85">
        <f>G76</f>
        <v>2500</v>
      </c>
      <c r="H75" s="82">
        <f>H76</f>
        <v>0</v>
      </c>
      <c r="I75" s="69">
        <f t="shared" si="3"/>
        <v>0</v>
      </c>
    </row>
    <row r="76" spans="1:9" ht="30">
      <c r="A76" s="17"/>
      <c r="B76" s="61" t="s">
        <v>35</v>
      </c>
      <c r="C76" s="29"/>
      <c r="D76" s="5" t="s">
        <v>21</v>
      </c>
      <c r="E76" s="5" t="s">
        <v>152</v>
      </c>
      <c r="F76" s="5" t="s">
        <v>36</v>
      </c>
      <c r="G76" s="85">
        <f>'полугодие 2013г.'!G76</f>
        <v>2500</v>
      </c>
      <c r="H76" s="82"/>
      <c r="I76" s="69"/>
    </row>
    <row r="77" spans="1:9" ht="18" customHeight="1">
      <c r="A77" s="17"/>
      <c r="B77" s="61" t="s">
        <v>22</v>
      </c>
      <c r="C77" s="14"/>
      <c r="D77" s="4" t="s">
        <v>21</v>
      </c>
      <c r="E77" s="4" t="s">
        <v>23</v>
      </c>
      <c r="F77" s="4" t="s">
        <v>26</v>
      </c>
      <c r="G77" s="72" t="str">
        <f>G78</f>
        <v>436,7</v>
      </c>
      <c r="H77" s="72">
        <f>H78</f>
        <v>0</v>
      </c>
      <c r="I77" s="69">
        <f aca="true" t="shared" si="4" ref="I77:I96">H77/G77*100</f>
        <v>0</v>
      </c>
    </row>
    <row r="78" spans="1:9" ht="34.5" customHeight="1">
      <c r="A78" s="17"/>
      <c r="B78" s="61" t="s">
        <v>45</v>
      </c>
      <c r="C78" s="14"/>
      <c r="D78" s="4" t="s">
        <v>21</v>
      </c>
      <c r="E78" s="4" t="s">
        <v>24</v>
      </c>
      <c r="F78" s="4" t="s">
        <v>26</v>
      </c>
      <c r="G78" s="72" t="str">
        <f>G79</f>
        <v>436,7</v>
      </c>
      <c r="H78" s="72">
        <f>H79</f>
        <v>0</v>
      </c>
      <c r="I78" s="69">
        <f t="shared" si="4"/>
        <v>0</v>
      </c>
    </row>
    <row r="79" spans="1:9" ht="33.75" customHeight="1">
      <c r="A79" s="17"/>
      <c r="B79" s="61" t="s">
        <v>35</v>
      </c>
      <c r="C79" s="14"/>
      <c r="D79" s="4" t="s">
        <v>21</v>
      </c>
      <c r="E79" s="4" t="s">
        <v>24</v>
      </c>
      <c r="F79" s="4" t="s">
        <v>36</v>
      </c>
      <c r="G79" s="72" t="str">
        <f>'полугодие 2013г.'!G79</f>
        <v>436,7</v>
      </c>
      <c r="H79" s="74"/>
      <c r="I79" s="69">
        <f t="shared" si="4"/>
        <v>0</v>
      </c>
    </row>
    <row r="80" spans="1:9" ht="47.25" customHeight="1">
      <c r="A80" s="17"/>
      <c r="B80" s="60" t="s">
        <v>112</v>
      </c>
      <c r="C80" s="14"/>
      <c r="D80" s="5" t="s">
        <v>116</v>
      </c>
      <c r="E80" s="5"/>
      <c r="F80" s="5"/>
      <c r="G80" s="101" t="str">
        <f>G81</f>
        <v>364,5</v>
      </c>
      <c r="H80" s="101">
        <f>H81</f>
        <v>0</v>
      </c>
      <c r="I80" s="67">
        <f t="shared" si="4"/>
        <v>0</v>
      </c>
    </row>
    <row r="81" spans="1:9" ht="34.5" customHeight="1">
      <c r="A81" s="17"/>
      <c r="B81" s="61" t="s">
        <v>114</v>
      </c>
      <c r="C81" s="14"/>
      <c r="D81" s="4" t="s">
        <v>116</v>
      </c>
      <c r="E81" s="4" t="s">
        <v>113</v>
      </c>
      <c r="F81" s="4"/>
      <c r="G81" s="74" t="str">
        <f>G82</f>
        <v>364,5</v>
      </c>
      <c r="H81" s="74">
        <f>H82</f>
        <v>0</v>
      </c>
      <c r="I81" s="69">
        <f t="shared" si="4"/>
        <v>0</v>
      </c>
    </row>
    <row r="82" spans="1:9" ht="30.75" customHeight="1">
      <c r="A82" s="17"/>
      <c r="B82" s="62" t="s">
        <v>19</v>
      </c>
      <c r="C82" s="14"/>
      <c r="D82" s="4" t="s">
        <v>116</v>
      </c>
      <c r="E82" s="4" t="s">
        <v>113</v>
      </c>
      <c r="F82" s="4" t="s">
        <v>123</v>
      </c>
      <c r="G82" s="72" t="str">
        <f>'полугодие 2013г.'!G82</f>
        <v>364,5</v>
      </c>
      <c r="H82" s="74"/>
      <c r="I82" s="69">
        <f t="shared" si="4"/>
        <v>0</v>
      </c>
    </row>
    <row r="83" spans="1:9" ht="15" customHeight="1">
      <c r="A83" s="17"/>
      <c r="B83" s="63" t="s">
        <v>37</v>
      </c>
      <c r="C83" s="24"/>
      <c r="D83" s="28" t="s">
        <v>38</v>
      </c>
      <c r="E83" s="28" t="s">
        <v>26</v>
      </c>
      <c r="F83" s="28" t="s">
        <v>26</v>
      </c>
      <c r="G83" s="68">
        <f>G84+G88</f>
        <v>579.4</v>
      </c>
      <c r="H83" s="68">
        <f>H84+H88</f>
        <v>0</v>
      </c>
      <c r="I83" s="100">
        <f t="shared" si="4"/>
        <v>0</v>
      </c>
    </row>
    <row r="84" spans="1:9" ht="16.5" customHeight="1">
      <c r="A84" s="17"/>
      <c r="B84" s="60" t="s">
        <v>9</v>
      </c>
      <c r="C84" s="27"/>
      <c r="D84" s="5" t="s">
        <v>10</v>
      </c>
      <c r="E84" s="5" t="s">
        <v>26</v>
      </c>
      <c r="F84" s="5" t="s">
        <v>26</v>
      </c>
      <c r="G84" s="77" t="str">
        <f aca="true" t="shared" si="5" ref="G84:H86">G85</f>
        <v>313,4</v>
      </c>
      <c r="H84" s="77">
        <f t="shared" si="5"/>
        <v>0</v>
      </c>
      <c r="I84" s="67">
        <f t="shared" si="4"/>
        <v>0</v>
      </c>
    </row>
    <row r="85" spans="1:9" ht="32.25" customHeight="1">
      <c r="A85" s="17"/>
      <c r="B85" s="61" t="s">
        <v>11</v>
      </c>
      <c r="C85" s="14"/>
      <c r="D85" s="4" t="s">
        <v>10</v>
      </c>
      <c r="E85" s="4" t="s">
        <v>12</v>
      </c>
      <c r="F85" s="4" t="s">
        <v>26</v>
      </c>
      <c r="G85" s="72" t="str">
        <f t="shared" si="5"/>
        <v>313,4</v>
      </c>
      <c r="H85" s="72">
        <f t="shared" si="5"/>
        <v>0</v>
      </c>
      <c r="I85" s="69">
        <f t="shared" si="4"/>
        <v>0</v>
      </c>
    </row>
    <row r="86" spans="1:9" ht="63" customHeight="1">
      <c r="A86" s="17"/>
      <c r="B86" s="61" t="s">
        <v>13</v>
      </c>
      <c r="C86" s="14"/>
      <c r="D86" s="4" t="s">
        <v>10</v>
      </c>
      <c r="E86" s="4" t="s">
        <v>14</v>
      </c>
      <c r="F86" s="4" t="s">
        <v>26</v>
      </c>
      <c r="G86" s="72" t="str">
        <f t="shared" si="5"/>
        <v>313,4</v>
      </c>
      <c r="H86" s="72">
        <f t="shared" si="5"/>
        <v>0</v>
      </c>
      <c r="I86" s="69">
        <f t="shared" si="4"/>
        <v>0</v>
      </c>
    </row>
    <row r="87" spans="1:9" ht="15.75" customHeight="1">
      <c r="A87" s="17"/>
      <c r="B87" s="61" t="s">
        <v>2</v>
      </c>
      <c r="C87" s="14"/>
      <c r="D87" s="4" t="s">
        <v>10</v>
      </c>
      <c r="E87" s="4" t="s">
        <v>14</v>
      </c>
      <c r="F87" s="4" t="s">
        <v>3</v>
      </c>
      <c r="G87" s="72" t="str">
        <f>'полугодие 2013г.'!G87</f>
        <v>313,4</v>
      </c>
      <c r="H87" s="74"/>
      <c r="I87" s="69">
        <f t="shared" si="4"/>
        <v>0</v>
      </c>
    </row>
    <row r="88" spans="1:9" ht="18.75" customHeight="1">
      <c r="A88" s="17"/>
      <c r="B88" s="60" t="s">
        <v>5</v>
      </c>
      <c r="C88" s="27"/>
      <c r="D88" s="5" t="s">
        <v>6</v>
      </c>
      <c r="E88" s="5" t="s">
        <v>26</v>
      </c>
      <c r="F88" s="5" t="s">
        <v>26</v>
      </c>
      <c r="G88" s="77">
        <f>G89</f>
        <v>266</v>
      </c>
      <c r="H88" s="77">
        <f>H89</f>
        <v>0</v>
      </c>
      <c r="I88" s="67">
        <f t="shared" si="4"/>
        <v>0</v>
      </c>
    </row>
    <row r="89" spans="1:9" ht="28.5" customHeight="1">
      <c r="A89" s="17"/>
      <c r="B89" s="81" t="s">
        <v>74</v>
      </c>
      <c r="C89" s="32"/>
      <c r="D89" s="15">
        <v>1003</v>
      </c>
      <c r="E89" s="16">
        <v>5053300</v>
      </c>
      <c r="F89" s="33"/>
      <c r="G89" s="79">
        <f>G91+G90</f>
        <v>266</v>
      </c>
      <c r="H89" s="79">
        <f>H91+H90</f>
        <v>0</v>
      </c>
      <c r="I89" s="69">
        <f t="shared" si="4"/>
        <v>0</v>
      </c>
    </row>
    <row r="90" spans="1:9" ht="18.75" customHeight="1">
      <c r="A90" s="17"/>
      <c r="B90" s="81" t="s">
        <v>2</v>
      </c>
      <c r="C90" s="32"/>
      <c r="D90" s="15">
        <v>1003</v>
      </c>
      <c r="E90" s="16">
        <v>5053300</v>
      </c>
      <c r="F90" s="33">
        <v>5</v>
      </c>
      <c r="G90" s="80">
        <f>'полугодие 2013г.'!G90</f>
        <v>216</v>
      </c>
      <c r="H90" s="79">
        <v>0</v>
      </c>
      <c r="I90" s="69">
        <f t="shared" si="4"/>
        <v>0</v>
      </c>
    </row>
    <row r="91" spans="1:9" ht="18.75" customHeight="1">
      <c r="A91" s="17"/>
      <c r="B91" s="81" t="s">
        <v>34</v>
      </c>
      <c r="C91" s="32"/>
      <c r="D91" s="15">
        <v>1003</v>
      </c>
      <c r="E91" s="16">
        <v>5053300</v>
      </c>
      <c r="F91" s="33">
        <v>13</v>
      </c>
      <c r="G91" s="80">
        <f>'полугодие 2013г.'!G91</f>
        <v>50</v>
      </c>
      <c r="H91" s="74"/>
      <c r="I91" s="69">
        <f t="shared" si="4"/>
        <v>0</v>
      </c>
    </row>
    <row r="92" spans="1:9" ht="17.25" customHeight="1">
      <c r="A92" s="17"/>
      <c r="B92" s="64" t="s">
        <v>87</v>
      </c>
      <c r="C92" s="14"/>
      <c r="D92" s="28" t="s">
        <v>40</v>
      </c>
      <c r="E92" s="28"/>
      <c r="F92" s="28"/>
      <c r="G92" s="76">
        <f aca="true" t="shared" si="6" ref="G92:H95">G93</f>
        <v>144.9</v>
      </c>
      <c r="H92" s="76">
        <f t="shared" si="6"/>
        <v>0</v>
      </c>
      <c r="I92" s="100">
        <f t="shared" si="4"/>
        <v>0</v>
      </c>
    </row>
    <row r="93" spans="1:9" ht="17.25" customHeight="1">
      <c r="A93" s="17"/>
      <c r="B93" s="60" t="s">
        <v>118</v>
      </c>
      <c r="C93" s="14"/>
      <c r="D93" s="5" t="s">
        <v>117</v>
      </c>
      <c r="E93" s="5"/>
      <c r="F93" s="5"/>
      <c r="G93" s="101">
        <f t="shared" si="6"/>
        <v>144.9</v>
      </c>
      <c r="H93" s="101">
        <f t="shared" si="6"/>
        <v>0</v>
      </c>
      <c r="I93" s="67">
        <f t="shared" si="4"/>
        <v>0</v>
      </c>
    </row>
    <row r="94" spans="1:9" ht="20.25" customHeight="1">
      <c r="A94" s="17"/>
      <c r="B94" s="62" t="s">
        <v>89</v>
      </c>
      <c r="C94" s="14"/>
      <c r="D94" s="4" t="s">
        <v>117</v>
      </c>
      <c r="E94" s="4" t="s">
        <v>85</v>
      </c>
      <c r="F94" s="4"/>
      <c r="G94" s="74">
        <f t="shared" si="6"/>
        <v>144.9</v>
      </c>
      <c r="H94" s="74">
        <f t="shared" si="6"/>
        <v>0</v>
      </c>
      <c r="I94" s="69">
        <f t="shared" si="4"/>
        <v>0</v>
      </c>
    </row>
    <row r="95" spans="1:9" ht="33.75" customHeight="1">
      <c r="A95" s="17"/>
      <c r="B95" s="61" t="s">
        <v>88</v>
      </c>
      <c r="C95" s="14"/>
      <c r="D95" s="4" t="s">
        <v>117</v>
      </c>
      <c r="E95" s="4" t="s">
        <v>86</v>
      </c>
      <c r="F95" s="4"/>
      <c r="G95" s="74">
        <f t="shared" si="6"/>
        <v>144.9</v>
      </c>
      <c r="H95" s="74">
        <f t="shared" si="6"/>
        <v>0</v>
      </c>
      <c r="I95" s="69">
        <f t="shared" si="4"/>
        <v>0</v>
      </c>
    </row>
    <row r="96" spans="1:9" ht="36" customHeight="1">
      <c r="A96" s="17"/>
      <c r="B96" s="62" t="s">
        <v>19</v>
      </c>
      <c r="C96" s="14"/>
      <c r="D96" s="4" t="s">
        <v>117</v>
      </c>
      <c r="E96" s="4" t="s">
        <v>86</v>
      </c>
      <c r="F96" s="4" t="s">
        <v>123</v>
      </c>
      <c r="G96" s="72">
        <f>'полугодие 2013г.'!G96</f>
        <v>144.9</v>
      </c>
      <c r="H96" s="74"/>
      <c r="I96" s="69">
        <f t="shared" si="4"/>
        <v>0</v>
      </c>
    </row>
    <row r="97" spans="1:9" ht="16.5" customHeight="1">
      <c r="A97" s="6"/>
      <c r="B97" s="86"/>
      <c r="C97" s="8"/>
      <c r="D97" s="87"/>
      <c r="E97" s="87"/>
      <c r="F97" s="87"/>
      <c r="G97" s="88"/>
      <c r="H97" s="88"/>
      <c r="I97" s="89"/>
    </row>
    <row r="98" spans="1:9" ht="34.5" customHeight="1">
      <c r="A98" s="6"/>
      <c r="B98" s="90"/>
      <c r="C98" s="46"/>
      <c r="D98" s="47"/>
      <c r="E98" s="47"/>
      <c r="F98" s="47"/>
      <c r="G98" s="91"/>
      <c r="H98" s="91"/>
      <c r="I98" s="89"/>
    </row>
    <row r="99" spans="1:9" ht="14.25" customHeight="1">
      <c r="A99" s="6"/>
      <c r="B99" s="92"/>
      <c r="C99" s="50"/>
      <c r="D99" s="51"/>
      <c r="E99" s="51"/>
      <c r="F99" s="51"/>
      <c r="G99" s="93"/>
      <c r="H99" s="93"/>
      <c r="I99" s="89"/>
    </row>
    <row r="100" spans="1:9" ht="165" customHeight="1">
      <c r="A100" s="6"/>
      <c r="B100" s="92"/>
      <c r="C100" s="50"/>
      <c r="D100" s="51"/>
      <c r="E100" s="51"/>
      <c r="F100" s="51"/>
      <c r="G100" s="93"/>
      <c r="H100" s="93"/>
      <c r="I100" s="89"/>
    </row>
    <row r="101" spans="1:9" ht="33.75" customHeight="1">
      <c r="A101" s="6"/>
      <c r="B101" s="92"/>
      <c r="C101" s="50"/>
      <c r="D101" s="51"/>
      <c r="E101" s="51"/>
      <c r="F101" s="51"/>
      <c r="G101" s="94"/>
      <c r="H101" s="95"/>
      <c r="I101" s="89"/>
    </row>
    <row r="102" spans="1:8" ht="12.75">
      <c r="A102" s="6"/>
      <c r="B102" s="8"/>
      <c r="C102" s="8"/>
      <c r="D102" s="9"/>
      <c r="E102" s="9"/>
      <c r="F102" s="9"/>
      <c r="G102" s="9"/>
      <c r="H102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75" zoomScaleSheetLayoutView="75" workbookViewId="0" topLeftCell="A3">
      <selection activeCell="B59" sqref="B59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98" t="s">
        <v>90</v>
      </c>
      <c r="B3" s="97"/>
      <c r="C3" s="97"/>
      <c r="D3" s="97"/>
      <c r="E3" s="97"/>
      <c r="F3" s="97"/>
      <c r="G3" s="97"/>
      <c r="H3" s="97"/>
    </row>
    <row r="4" spans="1:8" ht="15">
      <c r="A4" s="98" t="s">
        <v>162</v>
      </c>
      <c r="B4" s="97"/>
      <c r="C4" s="97"/>
      <c r="D4" s="97"/>
      <c r="E4" s="97"/>
      <c r="F4" s="97"/>
      <c r="G4" s="97"/>
      <c r="H4" s="97"/>
    </row>
    <row r="5" spans="1:8" ht="15">
      <c r="A5" s="98" t="s">
        <v>91</v>
      </c>
      <c r="B5" s="97"/>
      <c r="C5" s="97"/>
      <c r="D5" s="97"/>
      <c r="E5" s="97"/>
      <c r="F5" s="97"/>
      <c r="G5" s="97"/>
      <c r="H5" s="97"/>
    </row>
    <row r="6" spans="1:8" ht="15">
      <c r="A6" s="96" t="s">
        <v>92</v>
      </c>
      <c r="B6" s="97"/>
      <c r="C6" s="97"/>
      <c r="D6" s="97"/>
      <c r="E6" s="97"/>
      <c r="F6" s="97"/>
      <c r="G6" s="97"/>
      <c r="H6" s="97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163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G10+G27+G39+G49+G72+G83+G98+G92+G32</f>
        <v>25203.600000000002</v>
      </c>
      <c r="H9" s="66">
        <f>H10+H27+H39+H49+H72+H83+H98+H92+H32</f>
        <v>0</v>
      </c>
      <c r="I9" s="69">
        <f aca="true" t="shared" si="0" ref="I9:I35">H9/G9*100</f>
        <v>0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8860.4</v>
      </c>
      <c r="H10" s="68">
        <f>H15+H24+H11</f>
        <v>0</v>
      </c>
      <c r="I10" s="69">
        <f t="shared" si="0"/>
        <v>0</v>
      </c>
    </row>
    <row r="11" spans="1:9" ht="81.75" customHeight="1">
      <c r="A11" s="17"/>
      <c r="B11" s="62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0</v>
      </c>
      <c r="I11" s="69">
        <f t="shared" si="0"/>
        <v>0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0</v>
      </c>
      <c r="I12" s="69">
        <f t="shared" si="0"/>
        <v>0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0</v>
      </c>
      <c r="I13" s="69">
        <f t="shared" si="0"/>
        <v>0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'9 м-ев 2013г.'!G14</f>
        <v>775.5</v>
      </c>
      <c r="H14" s="68"/>
      <c r="I14" s="69">
        <f t="shared" si="0"/>
        <v>0</v>
      </c>
    </row>
    <row r="15" spans="1:9" ht="31.5" customHeight="1">
      <c r="A15" s="17"/>
      <c r="B15" s="60" t="s">
        <v>131</v>
      </c>
      <c r="C15" s="27"/>
      <c r="D15" s="7" t="s">
        <v>29</v>
      </c>
      <c r="E15" s="7" t="s">
        <v>26</v>
      </c>
      <c r="F15" s="11" t="s">
        <v>26</v>
      </c>
      <c r="G15" s="71">
        <f>G16+G21</f>
        <v>7984.9</v>
      </c>
      <c r="H15" s="71">
        <f>H16+H21</f>
        <v>0</v>
      </c>
      <c r="I15" s="69">
        <f t="shared" si="0"/>
        <v>0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7946</v>
      </c>
      <c r="H16" s="72">
        <f>H17+H19</f>
        <v>0</v>
      </c>
      <c r="I16" s="69">
        <f t="shared" si="0"/>
        <v>0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7012</v>
      </c>
      <c r="H17" s="72">
        <f>H18</f>
        <v>0</v>
      </c>
      <c r="I17" s="69">
        <f t="shared" si="0"/>
        <v>0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'9 м-ев 2013г.'!G18</f>
        <v>7012</v>
      </c>
      <c r="H18" s="74"/>
      <c r="I18" s="69">
        <f t="shared" si="0"/>
        <v>0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934</v>
      </c>
      <c r="H19" s="72">
        <f>H20</f>
        <v>0</v>
      </c>
      <c r="I19" s="69">
        <f t="shared" si="0"/>
        <v>0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f>'9 м-ев 2013г.'!G20</f>
        <v>934</v>
      </c>
      <c r="H20" s="74"/>
      <c r="I20" s="69">
        <f t="shared" si="0"/>
        <v>0</v>
      </c>
    </row>
    <row r="21" spans="1:9" ht="21" customHeight="1">
      <c r="A21" s="17"/>
      <c r="B21" s="61" t="s">
        <v>39</v>
      </c>
      <c r="C21" s="14"/>
      <c r="D21" s="3">
        <v>104</v>
      </c>
      <c r="E21" s="4" t="s">
        <v>76</v>
      </c>
      <c r="F21" s="3"/>
      <c r="G21" s="72">
        <f>G22</f>
        <v>38.9</v>
      </c>
      <c r="H21" s="74">
        <f>H22</f>
        <v>0</v>
      </c>
      <c r="I21" s="69">
        <f t="shared" si="0"/>
        <v>0</v>
      </c>
    </row>
    <row r="22" spans="1:9" ht="25.5" customHeight="1">
      <c r="A22" s="17"/>
      <c r="B22" s="61" t="s">
        <v>75</v>
      </c>
      <c r="C22" s="14"/>
      <c r="D22" s="3">
        <v>104</v>
      </c>
      <c r="E22" s="4" t="s">
        <v>77</v>
      </c>
      <c r="F22" s="3"/>
      <c r="G22" s="72">
        <f>G23</f>
        <v>38.9</v>
      </c>
      <c r="H22" s="74">
        <f>H23</f>
        <v>0</v>
      </c>
      <c r="I22" s="69">
        <f t="shared" si="0"/>
        <v>0</v>
      </c>
    </row>
    <row r="23" spans="1:9" ht="63" customHeight="1">
      <c r="A23" s="17"/>
      <c r="B23" s="61" t="s">
        <v>141</v>
      </c>
      <c r="C23" s="14"/>
      <c r="D23" s="3">
        <v>104</v>
      </c>
      <c r="E23" s="4" t="s">
        <v>142</v>
      </c>
      <c r="F23" s="3">
        <v>540</v>
      </c>
      <c r="G23" s="72">
        <f>'9 м-ев 2013г.'!G23</f>
        <v>38.9</v>
      </c>
      <c r="H23" s="74"/>
      <c r="I23" s="69">
        <f t="shared" si="0"/>
        <v>0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0</v>
      </c>
      <c r="I24" s="69">
        <f t="shared" si="0"/>
        <v>0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0</v>
      </c>
      <c r="I25" s="69">
        <f t="shared" si="0"/>
        <v>0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'9 м-ев 2013г.'!G26</f>
        <v>100</v>
      </c>
      <c r="H26" s="74"/>
      <c r="I26" s="69">
        <f t="shared" si="0"/>
        <v>0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 t="str">
        <f aca="true" t="shared" si="2" ref="G27:H30">G28</f>
        <v>200</v>
      </c>
      <c r="H27" s="68">
        <f t="shared" si="2"/>
        <v>0</v>
      </c>
      <c r="I27" s="69">
        <f t="shared" si="0"/>
        <v>0</v>
      </c>
    </row>
    <row r="28" spans="1:9" ht="32.25" customHeight="1">
      <c r="A28" s="17"/>
      <c r="B28" s="60" t="s">
        <v>50</v>
      </c>
      <c r="C28" s="27"/>
      <c r="D28" s="11" t="s">
        <v>51</v>
      </c>
      <c r="E28" s="7"/>
      <c r="F28" s="7"/>
      <c r="G28" s="71" t="str">
        <f t="shared" si="2"/>
        <v>200</v>
      </c>
      <c r="H28" s="71">
        <f t="shared" si="2"/>
        <v>0</v>
      </c>
      <c r="I28" s="69">
        <f t="shared" si="0"/>
        <v>0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 t="str">
        <f t="shared" si="2"/>
        <v>200</v>
      </c>
      <c r="H29" s="72">
        <f t="shared" si="2"/>
        <v>0</v>
      </c>
      <c r="I29" s="69">
        <f t="shared" si="0"/>
        <v>0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 t="str">
        <f t="shared" si="2"/>
        <v>200</v>
      </c>
      <c r="H30" s="72">
        <f t="shared" si="2"/>
        <v>0</v>
      </c>
      <c r="I30" s="69">
        <f t="shared" si="0"/>
        <v>0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 t="str">
        <f>'9 м-ев 2013г.'!G31</f>
        <v>200</v>
      </c>
      <c r="H31" s="74"/>
      <c r="I31" s="69">
        <f t="shared" si="0"/>
        <v>0</v>
      </c>
    </row>
    <row r="32" spans="1:9" ht="47.25" customHeight="1">
      <c r="A32" s="17"/>
      <c r="B32" s="63" t="s">
        <v>158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0</v>
      </c>
      <c r="I32" s="84">
        <f t="shared" si="0"/>
        <v>0</v>
      </c>
    </row>
    <row r="33" spans="1:9" ht="50.25" customHeight="1">
      <c r="A33" s="17"/>
      <c r="B33" s="61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H34+H38</f>
        <v>0</v>
      </c>
      <c r="I33" s="69">
        <f t="shared" si="0"/>
        <v>0</v>
      </c>
    </row>
    <row r="34" spans="1:9" ht="31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 t="str">
        <f>G35</f>
        <v>300</v>
      </c>
      <c r="H34" s="74">
        <f>H35</f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 t="str">
        <f>'9 м-ев 2013г.'!G35</f>
        <v>300</v>
      </c>
      <c r="H35" s="74">
        <f>H36</f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0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0</v>
      </c>
      <c r="I37" s="69">
        <v>0</v>
      </c>
    </row>
    <row r="38" spans="1:9" ht="75" customHeight="1">
      <c r="A38" s="17"/>
      <c r="B38" s="61" t="s">
        <v>144</v>
      </c>
      <c r="C38" s="14"/>
      <c r="D38" s="3" t="s">
        <v>120</v>
      </c>
      <c r="E38" s="4" t="s">
        <v>145</v>
      </c>
      <c r="F38" s="4" t="s">
        <v>124</v>
      </c>
      <c r="G38" s="72" t="str">
        <f>'9 м-ев 2013г.'!G38</f>
        <v>101,8</v>
      </c>
      <c r="H38" s="74"/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G40+G43</f>
        <v>4800</v>
      </c>
      <c r="H39" s="68">
        <f>H40+H43</f>
        <v>0</v>
      </c>
      <c r="I39" s="69">
        <f aca="true" t="shared" si="3" ref="I39:I75">H39/G39*100</f>
        <v>0</v>
      </c>
    </row>
    <row r="40" spans="1:9" ht="32.25" customHeight="1">
      <c r="A40" s="17"/>
      <c r="B40" s="62" t="s">
        <v>161</v>
      </c>
      <c r="C40" s="29"/>
      <c r="D40" s="12" t="s">
        <v>147</v>
      </c>
      <c r="E40" s="5" t="s">
        <v>26</v>
      </c>
      <c r="F40" s="5" t="s">
        <v>26</v>
      </c>
      <c r="G40" s="77" t="str">
        <f>G41</f>
        <v>2600</v>
      </c>
      <c r="H40" s="77">
        <f>H41</f>
        <v>0</v>
      </c>
      <c r="I40" s="67">
        <f t="shared" si="3"/>
        <v>0</v>
      </c>
    </row>
    <row r="41" spans="1:9" ht="35.25" customHeight="1">
      <c r="A41" s="17"/>
      <c r="B41" s="61" t="s">
        <v>128</v>
      </c>
      <c r="C41" s="14"/>
      <c r="D41" s="3" t="s">
        <v>147</v>
      </c>
      <c r="E41" s="4" t="s">
        <v>113</v>
      </c>
      <c r="F41" s="4" t="s">
        <v>26</v>
      </c>
      <c r="G41" s="72" t="str">
        <f>G42</f>
        <v>2600</v>
      </c>
      <c r="H41" s="72">
        <f>H42</f>
        <v>0</v>
      </c>
      <c r="I41" s="69">
        <f t="shared" si="3"/>
        <v>0</v>
      </c>
    </row>
    <row r="42" spans="1:9" ht="30" customHeight="1">
      <c r="A42" s="17"/>
      <c r="B42" s="61" t="s">
        <v>19</v>
      </c>
      <c r="C42" s="29"/>
      <c r="D42" s="5" t="s">
        <v>147</v>
      </c>
      <c r="E42" s="5" t="s">
        <v>113</v>
      </c>
      <c r="F42" s="5" t="s">
        <v>123</v>
      </c>
      <c r="G42" s="85" t="str">
        <f>'9 м-ев 2013г.'!G42</f>
        <v>2600</v>
      </c>
      <c r="H42" s="74">
        <v>0</v>
      </c>
      <c r="I42" s="69">
        <f t="shared" si="3"/>
        <v>0</v>
      </c>
    </row>
    <row r="43" spans="1:9" ht="31.5" customHeight="1">
      <c r="A43" s="17"/>
      <c r="B43" s="60" t="s">
        <v>107</v>
      </c>
      <c r="C43" s="27"/>
      <c r="D43" s="7" t="s">
        <v>105</v>
      </c>
      <c r="E43" s="7"/>
      <c r="F43" s="7"/>
      <c r="G43" s="76">
        <f>G44+G46</f>
        <v>2200</v>
      </c>
      <c r="H43" s="76">
        <f>H44+H46</f>
        <v>0</v>
      </c>
      <c r="I43" s="69">
        <f t="shared" si="3"/>
        <v>0</v>
      </c>
    </row>
    <row r="44" spans="1:9" ht="54" customHeight="1">
      <c r="A44" s="17"/>
      <c r="B44" s="62" t="s">
        <v>108</v>
      </c>
      <c r="C44" s="29"/>
      <c r="D44" s="5" t="s">
        <v>105</v>
      </c>
      <c r="E44" s="5" t="s">
        <v>106</v>
      </c>
      <c r="F44" s="5"/>
      <c r="G44" s="74">
        <f>G45</f>
        <v>2100</v>
      </c>
      <c r="H44" s="74">
        <f>H45</f>
        <v>0</v>
      </c>
      <c r="I44" s="69">
        <f t="shared" si="3"/>
        <v>0</v>
      </c>
    </row>
    <row r="45" spans="1:9" ht="32.25" customHeight="1">
      <c r="A45" s="17"/>
      <c r="B45" s="62" t="s">
        <v>19</v>
      </c>
      <c r="C45" s="29"/>
      <c r="D45" s="5" t="s">
        <v>105</v>
      </c>
      <c r="E45" s="5" t="s">
        <v>106</v>
      </c>
      <c r="F45" s="5" t="s">
        <v>123</v>
      </c>
      <c r="G45" s="77">
        <f>'9 м-ев 2013г.'!G45</f>
        <v>2100</v>
      </c>
      <c r="H45" s="74">
        <v>0</v>
      </c>
      <c r="I45" s="69">
        <f t="shared" si="3"/>
        <v>0</v>
      </c>
    </row>
    <row r="46" spans="1:9" ht="51.75" customHeight="1">
      <c r="A46" s="17"/>
      <c r="B46" s="62" t="s">
        <v>129</v>
      </c>
      <c r="C46" s="29"/>
      <c r="D46" s="5" t="s">
        <v>105</v>
      </c>
      <c r="E46" s="5" t="s">
        <v>126</v>
      </c>
      <c r="F46" s="5"/>
      <c r="G46" s="77">
        <f>G47</f>
        <v>100</v>
      </c>
      <c r="H46" s="77">
        <f>H47</f>
        <v>0</v>
      </c>
      <c r="I46" s="69">
        <f t="shared" si="3"/>
        <v>0</v>
      </c>
    </row>
    <row r="47" spans="1:9" ht="35.25" customHeight="1">
      <c r="A47" s="17"/>
      <c r="B47" s="62" t="s">
        <v>130</v>
      </c>
      <c r="C47" s="29"/>
      <c r="D47" s="5" t="s">
        <v>105</v>
      </c>
      <c r="E47" s="5" t="s">
        <v>127</v>
      </c>
      <c r="F47" s="5"/>
      <c r="G47" s="77">
        <f>G48</f>
        <v>100</v>
      </c>
      <c r="H47" s="77">
        <f>H48</f>
        <v>0</v>
      </c>
      <c r="I47" s="69">
        <f t="shared" si="3"/>
        <v>0</v>
      </c>
    </row>
    <row r="48" spans="1:9" ht="30.75" customHeight="1">
      <c r="A48" s="17"/>
      <c r="B48" s="62" t="s">
        <v>19</v>
      </c>
      <c r="C48" s="29"/>
      <c r="D48" s="5" t="s">
        <v>105</v>
      </c>
      <c r="E48" s="5" t="s">
        <v>127</v>
      </c>
      <c r="F48" s="5" t="s">
        <v>123</v>
      </c>
      <c r="G48" s="77">
        <f>'9 м-ев 2013г.'!G48</f>
        <v>100</v>
      </c>
      <c r="H48" s="74"/>
      <c r="I48" s="69">
        <f t="shared" si="3"/>
        <v>0</v>
      </c>
    </row>
    <row r="49" spans="1:9" ht="31.5" customHeight="1">
      <c r="A49" s="17"/>
      <c r="B49" s="63" t="s">
        <v>7</v>
      </c>
      <c r="C49" s="24"/>
      <c r="D49" s="25" t="s">
        <v>57</v>
      </c>
      <c r="E49" s="28" t="s">
        <v>26</v>
      </c>
      <c r="F49" s="28" t="s">
        <v>26</v>
      </c>
      <c r="G49" s="68">
        <f>G50+G55+G62</f>
        <v>6915.9</v>
      </c>
      <c r="H49" s="68">
        <f>H50+H55+H62</f>
        <v>0</v>
      </c>
      <c r="I49" s="69">
        <f t="shared" si="3"/>
        <v>0</v>
      </c>
    </row>
    <row r="50" spans="1:9" ht="15.75" customHeight="1">
      <c r="A50" s="17"/>
      <c r="B50" s="60" t="s">
        <v>0</v>
      </c>
      <c r="C50" s="27"/>
      <c r="D50" s="7" t="s">
        <v>1</v>
      </c>
      <c r="E50" s="7"/>
      <c r="F50" s="7"/>
      <c r="G50" s="71">
        <f>G51</f>
        <v>302.6</v>
      </c>
      <c r="H50" s="71">
        <f>H51</f>
        <v>0</v>
      </c>
      <c r="I50" s="69">
        <f t="shared" si="3"/>
        <v>0</v>
      </c>
    </row>
    <row r="51" spans="1:9" ht="22.5" customHeight="1">
      <c r="A51" s="17"/>
      <c r="B51" s="61" t="s">
        <v>17</v>
      </c>
      <c r="C51" s="14"/>
      <c r="D51" s="4" t="s">
        <v>1</v>
      </c>
      <c r="E51" s="4" t="s">
        <v>18</v>
      </c>
      <c r="F51" s="4"/>
      <c r="G51" s="72">
        <f>G52</f>
        <v>302.6</v>
      </c>
      <c r="H51" s="72">
        <f>H52</f>
        <v>0</v>
      </c>
      <c r="I51" s="69">
        <f t="shared" si="3"/>
        <v>0</v>
      </c>
    </row>
    <row r="52" spans="1:9" ht="63" customHeight="1">
      <c r="A52" s="17"/>
      <c r="B52" s="61" t="s">
        <v>55</v>
      </c>
      <c r="C52" s="14"/>
      <c r="D52" s="4" t="s">
        <v>1</v>
      </c>
      <c r="E52" s="4" t="s">
        <v>56</v>
      </c>
      <c r="F52" s="4"/>
      <c r="G52" s="72">
        <f>G53+G54</f>
        <v>302.6</v>
      </c>
      <c r="H52" s="72">
        <f>H53+H54</f>
        <v>0</v>
      </c>
      <c r="I52" s="69">
        <f t="shared" si="3"/>
        <v>0</v>
      </c>
    </row>
    <row r="53" spans="1:9" ht="17.25" customHeight="1">
      <c r="A53" s="17"/>
      <c r="B53" s="62" t="s">
        <v>42</v>
      </c>
      <c r="C53" s="29"/>
      <c r="D53" s="4" t="s">
        <v>58</v>
      </c>
      <c r="E53" s="4" t="s">
        <v>56</v>
      </c>
      <c r="F53" s="4" t="s">
        <v>43</v>
      </c>
      <c r="G53" s="74">
        <f>'9 м-ев 2013г.'!G53</f>
        <v>2.6</v>
      </c>
      <c r="H53" s="74"/>
      <c r="I53" s="69">
        <f t="shared" si="3"/>
        <v>0</v>
      </c>
    </row>
    <row r="54" spans="1:9" ht="32.25" customHeight="1">
      <c r="A54" s="17"/>
      <c r="B54" s="61" t="s">
        <v>19</v>
      </c>
      <c r="C54" s="29"/>
      <c r="D54" s="4" t="s">
        <v>58</v>
      </c>
      <c r="E54" s="4" t="s">
        <v>56</v>
      </c>
      <c r="F54" s="4" t="s">
        <v>123</v>
      </c>
      <c r="G54" s="74">
        <f>'9 м-ев 2013г.'!G54</f>
        <v>300</v>
      </c>
      <c r="H54" s="74">
        <v>0</v>
      </c>
      <c r="I54" s="69">
        <f t="shared" si="3"/>
        <v>0</v>
      </c>
    </row>
    <row r="55" spans="1:9" ht="24" customHeight="1">
      <c r="A55" s="17"/>
      <c r="B55" s="60" t="s">
        <v>44</v>
      </c>
      <c r="C55" s="27"/>
      <c r="D55" s="11" t="s">
        <v>84</v>
      </c>
      <c r="E55" s="7" t="s">
        <v>26</v>
      </c>
      <c r="F55" s="7"/>
      <c r="G55" s="71">
        <f>G59+G56</f>
        <v>2660</v>
      </c>
      <c r="H55" s="71">
        <f>H59+H56</f>
        <v>0</v>
      </c>
      <c r="I55" s="69">
        <f t="shared" si="3"/>
        <v>0</v>
      </c>
    </row>
    <row r="56" spans="1:9" ht="48" customHeight="1">
      <c r="A56" s="17"/>
      <c r="B56" s="62" t="s">
        <v>111</v>
      </c>
      <c r="C56" s="27"/>
      <c r="D56" s="12" t="s">
        <v>84</v>
      </c>
      <c r="E56" s="5" t="s">
        <v>109</v>
      </c>
      <c r="F56" s="5"/>
      <c r="G56" s="77">
        <f>G57</f>
        <v>2620</v>
      </c>
      <c r="H56" s="77">
        <f>H57</f>
        <v>0</v>
      </c>
      <c r="I56" s="69">
        <f t="shared" si="3"/>
        <v>0</v>
      </c>
    </row>
    <row r="57" spans="1:9" ht="59.25" customHeight="1">
      <c r="A57" s="17"/>
      <c r="B57" s="62" t="s">
        <v>159</v>
      </c>
      <c r="C57" s="27"/>
      <c r="D57" s="12" t="s">
        <v>84</v>
      </c>
      <c r="E57" s="5" t="s">
        <v>110</v>
      </c>
      <c r="F57" s="5"/>
      <c r="G57" s="77">
        <f>G58</f>
        <v>2620</v>
      </c>
      <c r="H57" s="77">
        <f>H58</f>
        <v>0</v>
      </c>
      <c r="I57" s="69">
        <f t="shared" si="3"/>
        <v>0</v>
      </c>
    </row>
    <row r="58" spans="1:9" ht="22.5" customHeight="1">
      <c r="A58" s="17"/>
      <c r="B58" s="62" t="s">
        <v>160</v>
      </c>
      <c r="C58" s="27"/>
      <c r="D58" s="12" t="s">
        <v>84</v>
      </c>
      <c r="E58" s="5" t="s">
        <v>110</v>
      </c>
      <c r="F58" s="5" t="s">
        <v>149</v>
      </c>
      <c r="G58" s="77">
        <f>'9 м-ев 2013г.'!G58</f>
        <v>2620</v>
      </c>
      <c r="H58" s="77"/>
      <c r="I58" s="69">
        <f t="shared" si="3"/>
        <v>0</v>
      </c>
    </row>
    <row r="59" spans="1:9" ht="23.25" customHeight="1">
      <c r="A59" s="17"/>
      <c r="B59" s="62" t="s">
        <v>59</v>
      </c>
      <c r="C59" s="29"/>
      <c r="D59" s="4" t="s">
        <v>8</v>
      </c>
      <c r="E59" s="4" t="s">
        <v>60</v>
      </c>
      <c r="F59" s="4"/>
      <c r="G59" s="77">
        <f>G60</f>
        <v>40</v>
      </c>
      <c r="H59" s="77">
        <f>H60</f>
        <v>0</v>
      </c>
      <c r="I59" s="69">
        <f t="shared" si="3"/>
        <v>0</v>
      </c>
    </row>
    <row r="60" spans="1:9" ht="35.25" customHeight="1">
      <c r="A60" s="17"/>
      <c r="B60" s="62" t="s">
        <v>132</v>
      </c>
      <c r="C60" s="29"/>
      <c r="D60" s="4" t="s">
        <v>8</v>
      </c>
      <c r="E60" s="4" t="s">
        <v>61</v>
      </c>
      <c r="F60" s="5"/>
      <c r="G60" s="72">
        <f>G61</f>
        <v>40</v>
      </c>
      <c r="H60" s="72">
        <f>SUM(H61:H61)</f>
        <v>0</v>
      </c>
      <c r="I60" s="69">
        <f t="shared" si="3"/>
        <v>0</v>
      </c>
    </row>
    <row r="61" spans="1:9" ht="18" customHeight="1">
      <c r="A61" s="17"/>
      <c r="B61" s="62" t="s">
        <v>42</v>
      </c>
      <c r="C61" s="29"/>
      <c r="D61" s="4" t="s">
        <v>8</v>
      </c>
      <c r="E61" s="4" t="s">
        <v>61</v>
      </c>
      <c r="F61" s="5" t="s">
        <v>43</v>
      </c>
      <c r="G61" s="77">
        <f>'9 м-ев 2013г.'!G61</f>
        <v>40</v>
      </c>
      <c r="H61" s="74">
        <v>0</v>
      </c>
      <c r="I61" s="69">
        <f t="shared" si="3"/>
        <v>0</v>
      </c>
    </row>
    <row r="62" spans="1:9" ht="21" customHeight="1">
      <c r="A62" s="17"/>
      <c r="B62" s="60" t="s">
        <v>62</v>
      </c>
      <c r="C62" s="27"/>
      <c r="D62" s="11" t="s">
        <v>63</v>
      </c>
      <c r="E62" s="7"/>
      <c r="F62" s="7"/>
      <c r="G62" s="71">
        <f>G63</f>
        <v>3953.3</v>
      </c>
      <c r="H62" s="71">
        <f>H63</f>
        <v>0</v>
      </c>
      <c r="I62" s="69">
        <f t="shared" si="3"/>
        <v>0</v>
      </c>
    </row>
    <row r="63" spans="1:9" ht="15.75" customHeight="1">
      <c r="A63" s="17"/>
      <c r="B63" s="62" t="s">
        <v>62</v>
      </c>
      <c r="C63" s="29"/>
      <c r="D63" s="4" t="s">
        <v>64</v>
      </c>
      <c r="E63" s="4" t="s">
        <v>65</v>
      </c>
      <c r="F63" s="4"/>
      <c r="G63" s="72">
        <f>G64+G66+G68+G70</f>
        <v>3953.3</v>
      </c>
      <c r="H63" s="72">
        <f>H64+H66+H68+H70</f>
        <v>0</v>
      </c>
      <c r="I63" s="69">
        <f t="shared" si="3"/>
        <v>0</v>
      </c>
    </row>
    <row r="64" spans="1:9" ht="22.5" customHeight="1">
      <c r="A64" s="17"/>
      <c r="B64" s="62" t="s">
        <v>66</v>
      </c>
      <c r="C64" s="29"/>
      <c r="D64" s="4" t="s">
        <v>64</v>
      </c>
      <c r="E64" s="4" t="s">
        <v>67</v>
      </c>
      <c r="F64" s="4"/>
      <c r="G64" s="72">
        <f>G65</f>
        <v>1582.5</v>
      </c>
      <c r="H64" s="72">
        <f>H65</f>
        <v>0</v>
      </c>
      <c r="I64" s="69">
        <f t="shared" si="3"/>
        <v>0</v>
      </c>
    </row>
    <row r="65" spans="1:9" ht="33" customHeight="1">
      <c r="A65" s="17"/>
      <c r="B65" s="62" t="s">
        <v>19</v>
      </c>
      <c r="C65" s="29"/>
      <c r="D65" s="4" t="s">
        <v>64</v>
      </c>
      <c r="E65" s="4" t="s">
        <v>67</v>
      </c>
      <c r="F65" s="4" t="s">
        <v>123</v>
      </c>
      <c r="G65" s="72">
        <f>'9 м-ев 2013г.'!G65</f>
        <v>1582.5</v>
      </c>
      <c r="H65" s="74"/>
      <c r="I65" s="69">
        <f t="shared" si="3"/>
        <v>0</v>
      </c>
    </row>
    <row r="66" spans="1:9" ht="65.25" customHeight="1">
      <c r="A66" s="17"/>
      <c r="B66" s="62" t="s">
        <v>68</v>
      </c>
      <c r="C66" s="29"/>
      <c r="D66" s="4" t="s">
        <v>64</v>
      </c>
      <c r="E66" s="4" t="s">
        <v>69</v>
      </c>
      <c r="F66" s="4"/>
      <c r="G66" s="72">
        <f>G67</f>
        <v>300</v>
      </c>
      <c r="H66" s="72">
        <f>H67</f>
        <v>0</v>
      </c>
      <c r="I66" s="69">
        <f t="shared" si="3"/>
        <v>0</v>
      </c>
    </row>
    <row r="67" spans="1:9" ht="33" customHeight="1">
      <c r="A67" s="17"/>
      <c r="B67" s="62" t="s">
        <v>19</v>
      </c>
      <c r="C67" s="29"/>
      <c r="D67" s="4" t="s">
        <v>64</v>
      </c>
      <c r="E67" s="4" t="s">
        <v>69</v>
      </c>
      <c r="F67" s="4" t="s">
        <v>123</v>
      </c>
      <c r="G67" s="72">
        <f>'9 м-ев 2013г.'!G67</f>
        <v>300</v>
      </c>
      <c r="H67" s="74"/>
      <c r="I67" s="69">
        <f t="shared" si="3"/>
        <v>0</v>
      </c>
    </row>
    <row r="68" spans="1:9" ht="32.25" customHeight="1">
      <c r="A68" s="17"/>
      <c r="B68" s="62" t="s">
        <v>133</v>
      </c>
      <c r="C68" s="29"/>
      <c r="D68" s="4" t="s">
        <v>64</v>
      </c>
      <c r="E68" s="4" t="s">
        <v>71</v>
      </c>
      <c r="F68" s="4"/>
      <c r="G68" s="72">
        <f>G69</f>
        <v>50</v>
      </c>
      <c r="H68" s="72">
        <f>H69</f>
        <v>0</v>
      </c>
      <c r="I68" s="69">
        <f t="shared" si="3"/>
        <v>0</v>
      </c>
    </row>
    <row r="69" spans="1:9" ht="30.75" customHeight="1">
      <c r="A69" s="17"/>
      <c r="B69" s="62" t="s">
        <v>19</v>
      </c>
      <c r="C69" s="29"/>
      <c r="D69" s="4" t="s">
        <v>64</v>
      </c>
      <c r="E69" s="4" t="s">
        <v>71</v>
      </c>
      <c r="F69" s="4" t="s">
        <v>123</v>
      </c>
      <c r="G69" s="72">
        <f>'9 м-ев 2013г.'!G69</f>
        <v>50</v>
      </c>
      <c r="H69" s="74"/>
      <c r="I69" s="69">
        <f t="shared" si="3"/>
        <v>0</v>
      </c>
    </row>
    <row r="70" spans="1:9" ht="47.25" customHeight="1">
      <c r="A70" s="17"/>
      <c r="B70" s="62" t="s">
        <v>72</v>
      </c>
      <c r="C70" s="29"/>
      <c r="D70" s="4" t="s">
        <v>64</v>
      </c>
      <c r="E70" s="4" t="s">
        <v>73</v>
      </c>
      <c r="F70" s="4"/>
      <c r="G70" s="72" t="str">
        <f>G71</f>
        <v>2020,8</v>
      </c>
      <c r="H70" s="72">
        <f>H71</f>
        <v>0</v>
      </c>
      <c r="I70" s="69">
        <f t="shared" si="3"/>
        <v>0</v>
      </c>
    </row>
    <row r="71" spans="1:9" ht="34.5" customHeight="1">
      <c r="A71" s="17"/>
      <c r="B71" s="62" t="s">
        <v>19</v>
      </c>
      <c r="C71" s="29"/>
      <c r="D71" s="4" t="s">
        <v>64</v>
      </c>
      <c r="E71" s="4" t="s">
        <v>73</v>
      </c>
      <c r="F71" s="4" t="s">
        <v>123</v>
      </c>
      <c r="G71" s="72" t="str">
        <f>'9 м-ев 2013г.'!G71</f>
        <v>2020,8</v>
      </c>
      <c r="H71" s="74"/>
      <c r="I71" s="69">
        <f t="shared" si="3"/>
        <v>0</v>
      </c>
    </row>
    <row r="72" spans="1:9" ht="29.25" customHeight="1">
      <c r="A72" s="17"/>
      <c r="B72" s="63" t="s">
        <v>25</v>
      </c>
      <c r="C72" s="24"/>
      <c r="D72" s="30" t="s">
        <v>16</v>
      </c>
      <c r="E72" s="30" t="s">
        <v>26</v>
      </c>
      <c r="F72" s="30" t="s">
        <v>26</v>
      </c>
      <c r="G72" s="78">
        <f>G73+G80</f>
        <v>3301.2</v>
      </c>
      <c r="H72" s="78">
        <f>H73+H80</f>
        <v>0</v>
      </c>
      <c r="I72" s="69">
        <f t="shared" si="3"/>
        <v>0</v>
      </c>
    </row>
    <row r="73" spans="1:9" ht="15">
      <c r="A73" s="17"/>
      <c r="B73" s="60" t="s">
        <v>20</v>
      </c>
      <c r="C73" s="27"/>
      <c r="D73" s="7" t="s">
        <v>21</v>
      </c>
      <c r="E73" s="7" t="s">
        <v>26</v>
      </c>
      <c r="F73" s="7" t="s">
        <v>26</v>
      </c>
      <c r="G73" s="71">
        <f>G77+G74</f>
        <v>2936.7</v>
      </c>
      <c r="H73" s="71">
        <f>H77+H74</f>
        <v>0</v>
      </c>
      <c r="I73" s="69">
        <f t="shared" si="3"/>
        <v>0</v>
      </c>
    </row>
    <row r="74" spans="1:9" ht="30">
      <c r="A74" s="17"/>
      <c r="B74" s="62" t="s">
        <v>157</v>
      </c>
      <c r="C74" s="29"/>
      <c r="D74" s="5" t="s">
        <v>21</v>
      </c>
      <c r="E74" s="5" t="s">
        <v>151</v>
      </c>
      <c r="F74" s="5"/>
      <c r="G74" s="85">
        <f>G75</f>
        <v>2500</v>
      </c>
      <c r="H74" s="82">
        <f>H75</f>
        <v>0</v>
      </c>
      <c r="I74" s="69">
        <f t="shared" si="3"/>
        <v>0</v>
      </c>
    </row>
    <row r="75" spans="1:9" ht="30">
      <c r="A75" s="17"/>
      <c r="B75" s="62" t="s">
        <v>45</v>
      </c>
      <c r="C75" s="29"/>
      <c r="D75" s="5" t="s">
        <v>21</v>
      </c>
      <c r="E75" s="5" t="s">
        <v>152</v>
      </c>
      <c r="F75" s="5"/>
      <c r="G75" s="85">
        <f>G76</f>
        <v>2500</v>
      </c>
      <c r="H75" s="82">
        <f>H76</f>
        <v>0</v>
      </c>
      <c r="I75" s="69">
        <f t="shared" si="3"/>
        <v>0</v>
      </c>
    </row>
    <row r="76" spans="1:9" ht="30">
      <c r="A76" s="17"/>
      <c r="B76" s="61" t="s">
        <v>35</v>
      </c>
      <c r="C76" s="29"/>
      <c r="D76" s="5" t="s">
        <v>21</v>
      </c>
      <c r="E76" s="5" t="s">
        <v>152</v>
      </c>
      <c r="F76" s="5" t="s">
        <v>36</v>
      </c>
      <c r="G76" s="85">
        <f>'9 м-ев 2013г.'!G76</f>
        <v>2500</v>
      </c>
      <c r="H76" s="82"/>
      <c r="I76" s="69"/>
    </row>
    <row r="77" spans="1:9" ht="18" customHeight="1">
      <c r="A77" s="17"/>
      <c r="B77" s="61" t="s">
        <v>22</v>
      </c>
      <c r="C77" s="14"/>
      <c r="D77" s="4" t="s">
        <v>21</v>
      </c>
      <c r="E77" s="4" t="s">
        <v>23</v>
      </c>
      <c r="F77" s="4" t="s">
        <v>26</v>
      </c>
      <c r="G77" s="72" t="str">
        <f>G78</f>
        <v>436,7</v>
      </c>
      <c r="H77" s="72">
        <f>H78</f>
        <v>0</v>
      </c>
      <c r="I77" s="69">
        <f aca="true" t="shared" si="4" ref="I77:I96">H77/G77*100</f>
        <v>0</v>
      </c>
    </row>
    <row r="78" spans="1:9" ht="34.5" customHeight="1">
      <c r="A78" s="17"/>
      <c r="B78" s="61" t="s">
        <v>45</v>
      </c>
      <c r="C78" s="14"/>
      <c r="D78" s="4" t="s">
        <v>21</v>
      </c>
      <c r="E78" s="4" t="s">
        <v>24</v>
      </c>
      <c r="F78" s="4" t="s">
        <v>26</v>
      </c>
      <c r="G78" s="72" t="str">
        <f>G79</f>
        <v>436,7</v>
      </c>
      <c r="H78" s="72">
        <f>H79</f>
        <v>0</v>
      </c>
      <c r="I78" s="69">
        <f t="shared" si="4"/>
        <v>0</v>
      </c>
    </row>
    <row r="79" spans="1:9" ht="33.75" customHeight="1">
      <c r="A79" s="17"/>
      <c r="B79" s="61" t="s">
        <v>35</v>
      </c>
      <c r="C79" s="14"/>
      <c r="D79" s="4" t="s">
        <v>21</v>
      </c>
      <c r="E79" s="4" t="s">
        <v>24</v>
      </c>
      <c r="F79" s="4" t="s">
        <v>36</v>
      </c>
      <c r="G79" s="72" t="str">
        <f>'9 м-ев 2013г.'!G79</f>
        <v>436,7</v>
      </c>
      <c r="H79" s="74"/>
      <c r="I79" s="69">
        <f t="shared" si="4"/>
        <v>0</v>
      </c>
    </row>
    <row r="80" spans="1:9" ht="47.25" customHeight="1">
      <c r="A80" s="17"/>
      <c r="B80" s="60" t="s">
        <v>112</v>
      </c>
      <c r="C80" s="14"/>
      <c r="D80" s="7" t="s">
        <v>116</v>
      </c>
      <c r="E80" s="7"/>
      <c r="F80" s="7"/>
      <c r="G80" s="76" t="str">
        <f>G81</f>
        <v>364,5</v>
      </c>
      <c r="H80" s="76">
        <f>H81</f>
        <v>0</v>
      </c>
      <c r="I80" s="69">
        <f t="shared" si="4"/>
        <v>0</v>
      </c>
    </row>
    <row r="81" spans="1:9" ht="34.5" customHeight="1">
      <c r="A81" s="17"/>
      <c r="B81" s="61" t="s">
        <v>114</v>
      </c>
      <c r="C81" s="14"/>
      <c r="D81" s="4" t="s">
        <v>116</v>
      </c>
      <c r="E81" s="4" t="s">
        <v>113</v>
      </c>
      <c r="F81" s="4"/>
      <c r="G81" s="74" t="str">
        <f>G82</f>
        <v>364,5</v>
      </c>
      <c r="H81" s="74">
        <f>H82</f>
        <v>0</v>
      </c>
      <c r="I81" s="69">
        <f t="shared" si="4"/>
        <v>0</v>
      </c>
    </row>
    <row r="82" spans="1:9" ht="30.75" customHeight="1">
      <c r="A82" s="17"/>
      <c r="B82" s="62" t="s">
        <v>19</v>
      </c>
      <c r="C82" s="14"/>
      <c r="D82" s="4" t="s">
        <v>116</v>
      </c>
      <c r="E82" s="4" t="s">
        <v>113</v>
      </c>
      <c r="F82" s="4" t="s">
        <v>123</v>
      </c>
      <c r="G82" s="72" t="str">
        <f>'9 м-ев 2013г.'!G82</f>
        <v>364,5</v>
      </c>
      <c r="H82" s="74"/>
      <c r="I82" s="69">
        <f t="shared" si="4"/>
        <v>0</v>
      </c>
    </row>
    <row r="83" spans="1:9" ht="15" customHeight="1">
      <c r="A83" s="17"/>
      <c r="B83" s="64" t="s">
        <v>37</v>
      </c>
      <c r="C83" s="31"/>
      <c r="D83" s="30" t="s">
        <v>38</v>
      </c>
      <c r="E83" s="30" t="s">
        <v>26</v>
      </c>
      <c r="F83" s="30" t="s">
        <v>26</v>
      </c>
      <c r="G83" s="78">
        <f>G84+G88</f>
        <v>579.4</v>
      </c>
      <c r="H83" s="78">
        <f>H84+H88</f>
        <v>0</v>
      </c>
      <c r="I83" s="69">
        <f t="shared" si="4"/>
        <v>0</v>
      </c>
    </row>
    <row r="84" spans="1:9" ht="16.5" customHeight="1">
      <c r="A84" s="17"/>
      <c r="B84" s="60" t="s">
        <v>9</v>
      </c>
      <c r="C84" s="27"/>
      <c r="D84" s="7" t="s">
        <v>10</v>
      </c>
      <c r="E84" s="7" t="s">
        <v>26</v>
      </c>
      <c r="F84" s="7" t="s">
        <v>26</v>
      </c>
      <c r="G84" s="71" t="str">
        <f aca="true" t="shared" si="5" ref="G84:H86">G85</f>
        <v>313,4</v>
      </c>
      <c r="H84" s="71">
        <f t="shared" si="5"/>
        <v>0</v>
      </c>
      <c r="I84" s="69">
        <f t="shared" si="4"/>
        <v>0</v>
      </c>
    </row>
    <row r="85" spans="1:9" ht="32.25" customHeight="1">
      <c r="A85" s="17"/>
      <c r="B85" s="61" t="s">
        <v>11</v>
      </c>
      <c r="C85" s="14"/>
      <c r="D85" s="4" t="s">
        <v>10</v>
      </c>
      <c r="E85" s="4" t="s">
        <v>12</v>
      </c>
      <c r="F85" s="4" t="s">
        <v>26</v>
      </c>
      <c r="G85" s="72" t="str">
        <f t="shared" si="5"/>
        <v>313,4</v>
      </c>
      <c r="H85" s="72">
        <f t="shared" si="5"/>
        <v>0</v>
      </c>
      <c r="I85" s="69">
        <f t="shared" si="4"/>
        <v>0</v>
      </c>
    </row>
    <row r="86" spans="1:9" ht="63" customHeight="1">
      <c r="A86" s="17"/>
      <c r="B86" s="61" t="s">
        <v>13</v>
      </c>
      <c r="C86" s="14"/>
      <c r="D86" s="4" t="s">
        <v>10</v>
      </c>
      <c r="E86" s="4" t="s">
        <v>14</v>
      </c>
      <c r="F86" s="4" t="s">
        <v>26</v>
      </c>
      <c r="G86" s="72" t="str">
        <f t="shared" si="5"/>
        <v>313,4</v>
      </c>
      <c r="H86" s="72">
        <f t="shared" si="5"/>
        <v>0</v>
      </c>
      <c r="I86" s="69">
        <f t="shared" si="4"/>
        <v>0</v>
      </c>
    </row>
    <row r="87" spans="1:9" ht="15.75" customHeight="1">
      <c r="A87" s="17"/>
      <c r="B87" s="61" t="s">
        <v>2</v>
      </c>
      <c r="C87" s="14"/>
      <c r="D87" s="4" t="s">
        <v>10</v>
      </c>
      <c r="E87" s="4" t="s">
        <v>14</v>
      </c>
      <c r="F87" s="4" t="s">
        <v>3</v>
      </c>
      <c r="G87" s="72" t="str">
        <f>'9 м-ев 2013г.'!G87</f>
        <v>313,4</v>
      </c>
      <c r="H87" s="74"/>
      <c r="I87" s="69">
        <f t="shared" si="4"/>
        <v>0</v>
      </c>
    </row>
    <row r="88" spans="1:9" ht="18.75" customHeight="1">
      <c r="A88" s="17"/>
      <c r="B88" s="60" t="s">
        <v>5</v>
      </c>
      <c r="C88" s="27"/>
      <c r="D88" s="7" t="s">
        <v>6</v>
      </c>
      <c r="E88" s="7" t="s">
        <v>26</v>
      </c>
      <c r="F88" s="7" t="s">
        <v>26</v>
      </c>
      <c r="G88" s="71">
        <f>G89</f>
        <v>266</v>
      </c>
      <c r="H88" s="71">
        <f>H89</f>
        <v>0</v>
      </c>
      <c r="I88" s="69">
        <f t="shared" si="4"/>
        <v>0</v>
      </c>
    </row>
    <row r="89" spans="1:9" ht="28.5" customHeight="1">
      <c r="A89" s="17"/>
      <c r="B89" s="81" t="s">
        <v>74</v>
      </c>
      <c r="C89" s="32"/>
      <c r="D89" s="15">
        <v>1003</v>
      </c>
      <c r="E89" s="16">
        <v>5053300</v>
      </c>
      <c r="F89" s="33"/>
      <c r="G89" s="79">
        <f>G91+G90</f>
        <v>266</v>
      </c>
      <c r="H89" s="79">
        <f>H91+H90</f>
        <v>0</v>
      </c>
      <c r="I89" s="69">
        <f t="shared" si="4"/>
        <v>0</v>
      </c>
    </row>
    <row r="90" spans="1:9" ht="18.75" customHeight="1">
      <c r="A90" s="17"/>
      <c r="B90" s="81" t="s">
        <v>2</v>
      </c>
      <c r="C90" s="32"/>
      <c r="D90" s="15">
        <v>1003</v>
      </c>
      <c r="E90" s="16">
        <v>5053300</v>
      </c>
      <c r="F90" s="33">
        <v>5</v>
      </c>
      <c r="G90" s="80">
        <f>'9 м-ев 2013г.'!G90</f>
        <v>216</v>
      </c>
      <c r="H90" s="79">
        <v>0</v>
      </c>
      <c r="I90" s="69">
        <f t="shared" si="4"/>
        <v>0</v>
      </c>
    </row>
    <row r="91" spans="1:9" ht="18.75" customHeight="1">
      <c r="A91" s="17"/>
      <c r="B91" s="81" t="s">
        <v>34</v>
      </c>
      <c r="C91" s="32"/>
      <c r="D91" s="15">
        <v>1003</v>
      </c>
      <c r="E91" s="16">
        <v>5053300</v>
      </c>
      <c r="F91" s="33">
        <v>13</v>
      </c>
      <c r="G91" s="80">
        <f>'9 м-ев 2013г.'!G91</f>
        <v>50</v>
      </c>
      <c r="H91" s="74"/>
      <c r="I91" s="69">
        <f t="shared" si="4"/>
        <v>0</v>
      </c>
    </row>
    <row r="92" spans="1:9" ht="17.25" customHeight="1">
      <c r="A92" s="17"/>
      <c r="B92" s="64" t="s">
        <v>87</v>
      </c>
      <c r="C92" s="14"/>
      <c r="D92" s="30" t="s">
        <v>40</v>
      </c>
      <c r="E92" s="30"/>
      <c r="F92" s="30"/>
      <c r="G92" s="74">
        <f aca="true" t="shared" si="6" ref="G92:H95">G93</f>
        <v>144.9</v>
      </c>
      <c r="H92" s="74">
        <f t="shared" si="6"/>
        <v>0</v>
      </c>
      <c r="I92" s="69">
        <f t="shared" si="4"/>
        <v>0</v>
      </c>
    </row>
    <row r="93" spans="1:9" ht="17.25" customHeight="1">
      <c r="A93" s="17"/>
      <c r="B93" s="60" t="s">
        <v>118</v>
      </c>
      <c r="C93" s="14"/>
      <c r="D93" s="7" t="s">
        <v>117</v>
      </c>
      <c r="E93" s="4"/>
      <c r="F93" s="4"/>
      <c r="G93" s="74">
        <f t="shared" si="6"/>
        <v>144.9</v>
      </c>
      <c r="H93" s="74">
        <f t="shared" si="6"/>
        <v>0</v>
      </c>
      <c r="I93" s="69">
        <f t="shared" si="4"/>
        <v>0</v>
      </c>
    </row>
    <row r="94" spans="1:9" ht="20.25" customHeight="1">
      <c r="A94" s="17"/>
      <c r="B94" s="62" t="s">
        <v>89</v>
      </c>
      <c r="C94" s="14"/>
      <c r="D94" s="4" t="s">
        <v>117</v>
      </c>
      <c r="E94" s="4" t="s">
        <v>85</v>
      </c>
      <c r="F94" s="4"/>
      <c r="G94" s="74">
        <f t="shared" si="6"/>
        <v>144.9</v>
      </c>
      <c r="H94" s="74">
        <f t="shared" si="6"/>
        <v>0</v>
      </c>
      <c r="I94" s="69">
        <f t="shared" si="4"/>
        <v>0</v>
      </c>
    </row>
    <row r="95" spans="1:9" ht="33.75" customHeight="1">
      <c r="A95" s="17"/>
      <c r="B95" s="61" t="s">
        <v>88</v>
      </c>
      <c r="C95" s="14"/>
      <c r="D95" s="4" t="s">
        <v>117</v>
      </c>
      <c r="E95" s="4" t="s">
        <v>86</v>
      </c>
      <c r="F95" s="4"/>
      <c r="G95" s="74">
        <f t="shared" si="6"/>
        <v>144.9</v>
      </c>
      <c r="H95" s="74">
        <f t="shared" si="6"/>
        <v>0</v>
      </c>
      <c r="I95" s="69">
        <f t="shared" si="4"/>
        <v>0</v>
      </c>
    </row>
    <row r="96" spans="1:9" ht="36" customHeight="1">
      <c r="A96" s="17"/>
      <c r="B96" s="62" t="s">
        <v>19</v>
      </c>
      <c r="C96" s="14"/>
      <c r="D96" s="4" t="s">
        <v>117</v>
      </c>
      <c r="E96" s="4" t="s">
        <v>86</v>
      </c>
      <c r="F96" s="4" t="s">
        <v>123</v>
      </c>
      <c r="G96" s="72">
        <f>'9 м-ев 2013г.'!G96</f>
        <v>144.9</v>
      </c>
      <c r="H96" s="74"/>
      <c r="I96" s="69">
        <f t="shared" si="4"/>
        <v>0</v>
      </c>
    </row>
    <row r="97" spans="1:9" ht="16.5" customHeight="1">
      <c r="A97" s="6"/>
      <c r="B97" s="86"/>
      <c r="C97" s="8"/>
      <c r="D97" s="87"/>
      <c r="E97" s="87"/>
      <c r="F97" s="87"/>
      <c r="G97" s="88"/>
      <c r="H97" s="88"/>
      <c r="I97" s="89"/>
    </row>
    <row r="98" spans="1:9" ht="34.5" customHeight="1">
      <c r="A98" s="6"/>
      <c r="B98" s="90"/>
      <c r="C98" s="46"/>
      <c r="D98" s="47"/>
      <c r="E98" s="47"/>
      <c r="F98" s="47"/>
      <c r="G98" s="91"/>
      <c r="H98" s="91"/>
      <c r="I98" s="89"/>
    </row>
    <row r="99" spans="1:9" ht="14.25" customHeight="1">
      <c r="A99" s="6"/>
      <c r="B99" s="92"/>
      <c r="C99" s="50"/>
      <c r="D99" s="51"/>
      <c r="E99" s="51"/>
      <c r="F99" s="51"/>
      <c r="G99" s="93"/>
      <c r="H99" s="93"/>
      <c r="I99" s="89"/>
    </row>
    <row r="100" spans="1:9" ht="165" customHeight="1">
      <c r="A100" s="6"/>
      <c r="B100" s="92"/>
      <c r="C100" s="50"/>
      <c r="D100" s="99"/>
      <c r="E100" s="51"/>
      <c r="F100" s="51"/>
      <c r="G100" s="93"/>
      <c r="H100" s="93"/>
      <c r="I100" s="89"/>
    </row>
    <row r="101" spans="1:9" ht="33.75" customHeight="1">
      <c r="A101" s="6"/>
      <c r="B101" s="92"/>
      <c r="C101" s="50"/>
      <c r="D101" s="51"/>
      <c r="E101" s="51"/>
      <c r="F101" s="51"/>
      <c r="G101" s="94"/>
      <c r="H101" s="95"/>
      <c r="I101" s="89"/>
    </row>
    <row r="102" spans="1:8" ht="12.75">
      <c r="A102" s="6"/>
      <c r="B102" s="8"/>
      <c r="C102" s="8"/>
      <c r="D102" s="9"/>
      <c r="E102" s="9"/>
      <c r="F102" s="9"/>
      <c r="G102" s="9"/>
      <c r="H102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2011-02-17T06:37:43Z</cp:lastPrinted>
  <dcterms:created xsi:type="dcterms:W3CDTF">2007-09-04T08:08:49Z</dcterms:created>
  <dcterms:modified xsi:type="dcterms:W3CDTF">2013-04-18T13:17:11Z</dcterms:modified>
  <cp:category/>
  <cp:version/>
  <cp:contentType/>
  <cp:contentStatus/>
</cp:coreProperties>
</file>