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720" windowHeight="6540" activeTab="0"/>
  </bookViews>
  <sheets>
    <sheet name="1 кв. 2012г." sheetId="1" r:id="rId1"/>
    <sheet name="полуг. 2012г." sheetId="2" r:id="rId2"/>
    <sheet name="Лист1" sheetId="3" r:id="rId3"/>
  </sheets>
  <definedNames>
    <definedName name="_xlnm.Print_Area" localSheetId="0">'1 кв. 2012г.'!$A$1:$E$62</definedName>
    <definedName name="_xlnm.Print_Area" localSheetId="1">'полуг. 2012г.'!$A$1:$E$65</definedName>
  </definedNames>
  <calcPr fullCalcOnLoad="1"/>
</workbook>
</file>

<file path=xl/sharedStrings.xml><?xml version="1.0" encoding="utf-8"?>
<sst xmlns="http://schemas.openxmlformats.org/spreadsheetml/2006/main" count="206" uniqueCount="112">
  <si>
    <t>ДОХОДЫ</t>
  </si>
  <si>
    <t>Платежи, взимаемые организациями поселений  за выполнение определенных функций</t>
  </si>
  <si>
    <t>Налог на имущество физических лиц, взимаемый по ставкам, применяемым к объектам налогооблажения, расположенных в границах поселений</t>
  </si>
  <si>
    <t>Земельный налог, взимаемый по ставкам, установленным в соответствии с подпунктом 1 пункта 1 статьи 394 НК РФ, и применяемым к объектам налогооблажения, расположенным в границах  поселений</t>
  </si>
  <si>
    <t xml:space="preserve">Земельный налог, взимаемый по ставкам, установленным в соответствии с  подпунктом 2 пункта 1 статьи 394 НК РФ и применяемым к объектам налогооблажения, расположенным в границах  поселений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</si>
  <si>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</si>
  <si>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</si>
  <si>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</si>
  <si>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</si>
  <si>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Субвенции бюджетам поселений на осуществление  первичного воинского учета на территориях, где отсутствуют военные комисариаты</t>
  </si>
  <si>
    <t>000  2 00 00000 00 0000 000.</t>
  </si>
  <si>
    <t>000  1 00 00000 00 0000  000.</t>
  </si>
  <si>
    <t>Наименование показателя</t>
  </si>
  <si>
    <t>Код дохода по классификации доходов</t>
  </si>
  <si>
    <t xml:space="preserve">НАЛОГИ НА ПРИБЫЛЬ, ДОХОДЫ </t>
  </si>
  <si>
    <t>000  1 01 00000 00 0000  000.</t>
  </si>
  <si>
    <t>000  1 01 02000 01 0000  110</t>
  </si>
  <si>
    <t>000  1 01 02010 01 0000  110</t>
  </si>
  <si>
    <t>000  1 01 02020 01 0000  110</t>
  </si>
  <si>
    <t>000  1 06 00000 00 0000  000</t>
  </si>
  <si>
    <t>000  1 06 01000 10 0000  110</t>
  </si>
  <si>
    <t>000  1 06 01030 10 0000  110.</t>
  </si>
  <si>
    <t>НАЛОГИ НА ИМУЩЕСТВО</t>
  </si>
  <si>
    <t>000  1 08 00000 00 0000 000</t>
  </si>
  <si>
    <t>ГОСУДАРСТВЕННАЯ ПОШЛИНА, СБОРЫ</t>
  </si>
  <si>
    <t>000  1 08 04000 01 0000 110</t>
  </si>
  <si>
    <t>000  1 08 04020 01 0000 110.</t>
  </si>
  <si>
    <t>000  1 06 06023 10 0000  110.</t>
  </si>
  <si>
    <t>ДОХОДЫ ОТ ИСПОЛЬЗОВАНИЯ ИМУЩЕСТВА, НАХОДЯЩЕГОСЯ В  ГОСУДАРСТВЕННОЙ И МУНИЦИПАЛЬНОЙ СОБСТВЕННОСТИ</t>
  </si>
  <si>
    <t>000  1 11 00000 00 0000 000</t>
  </si>
  <si>
    <t>000  1 11 05000 00 0000  120</t>
  </si>
  <si>
    <t>000  1 11 09000 00 0000 120</t>
  </si>
  <si>
    <t>000  1 11 09045 10 0000  120.</t>
  </si>
  <si>
    <t>000  1 15 00000 00 0000  000</t>
  </si>
  <si>
    <t>000  1 15 02050 10 0000  140.</t>
  </si>
  <si>
    <t>БЕЗВОЗМЕЗДНЫЕ ПОСТУПЛЕНИЯ</t>
  </si>
  <si>
    <t>000 2 02 00000 00 0000 000</t>
  </si>
  <si>
    <t>000 2 02 03000 00 0000 151</t>
  </si>
  <si>
    <t>000  2 02 03015 10 0000  151.</t>
  </si>
  <si>
    <t>ВСЕГО ДОХОДОВ</t>
  </si>
  <si>
    <t xml:space="preserve">П О К А З А Т Е Л И </t>
  </si>
  <si>
    <t>по доходам по кодам классификации доходов бюджетов</t>
  </si>
  <si>
    <t xml:space="preserve">Налог на доходы физических лиц </t>
  </si>
  <si>
    <t>000  1 06 06013 10 0000  110.</t>
  </si>
  <si>
    <t>(тысяч рублей)</t>
  </si>
  <si>
    <t>Доходы от сдачи в аренду имущества, находящегося в государственной и муниципальной собственности</t>
  </si>
  <si>
    <t>Безвозмездные поступления от других бюджетов бюджетной системы Российской Федерации</t>
  </si>
  <si>
    <t>Налог на имущество физических лиц</t>
  </si>
  <si>
    <t>Земельный налог</t>
  </si>
  <si>
    <t>000  1 06 06000 00 0000 110</t>
  </si>
  <si>
    <t>000  1 06 06010 00 0000 110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</si>
  <si>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</si>
  <si>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</si>
  <si>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000  1 06 06020 00 0000  110.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</si>
  <si>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</si>
  <si>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автономных учреждений, а также имущества государственных и муниципальных унитарных предприятий в том числе казенных)</t>
  </si>
  <si>
    <t>000  1 14 06000 00 0000 430</t>
  </si>
  <si>
    <t>Доходы от продажи земельных участков, находящихся в государственной и муниципальной собственности ( 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</si>
  <si>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АДМИНИСТРАТИВНЫЕ ПЛАТЕЖИ И СБОРЫ</t>
  </si>
  <si>
    <t>Платежи, взимаемые государственными и муниципальными организациями за выполнение определенных функций</t>
  </si>
  <si>
    <t>Субвенции бюджетам субъектов Российской Федерации и муниципальных образований</t>
  </si>
  <si>
    <t>000  1 14 00000 00 0000 000</t>
  </si>
  <si>
    <t>ДОХОДЫ ОТ ПРОДАЖИ МАТЕРИАЛЬНЫХ И НЕМАТЕРИАЛЬНЫХ АКТИВОВ</t>
  </si>
  <si>
    <t>000  1 15  02000 00 0000 140</t>
  </si>
  <si>
    <t>000  1 09  00000 00 0000 000</t>
  </si>
  <si>
    <t>000  1 09  04000 00 0000 000</t>
  </si>
  <si>
    <t>000  1 09  04050 10 0000 110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</si>
  <si>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</si>
  <si>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</si>
  <si>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года), мобилизуемый на территориях поселений</t>
  </si>
  <si>
    <t>Транспортный налог с организаций</t>
  </si>
  <si>
    <t>Транспортный налог с физических лиц</t>
  </si>
  <si>
    <t>ПРОЧИЕ НЕНАЛОГОВЫЕ ДОХОДЫ</t>
  </si>
  <si>
    <t>Транспортный налог</t>
  </si>
  <si>
    <t>000   1 06 04000 02 0000  110.</t>
  </si>
  <si>
    <t>Прочие неналоговые доходы</t>
  </si>
  <si>
    <t>Прочие неналоговые доходы бюджетов роселений</t>
  </si>
  <si>
    <t>000 1 17 00000 00 0000 000</t>
  </si>
  <si>
    <t>000 1 17 05000 00 0000 180</t>
  </si>
  <si>
    <t>000 1 17 05050 10 0000 180</t>
  </si>
  <si>
    <t>Прочие безвозмездные поступления</t>
  </si>
  <si>
    <t>000 2 07 00000 00 0000 180</t>
  </si>
  <si>
    <t>000 2 07 05000 10 0000 180</t>
  </si>
  <si>
    <t>Прочие безвозмездные поступления  в бюджеты поселений</t>
  </si>
  <si>
    <t>000  1 01 02040 01 0000  110</t>
  </si>
  <si>
    <t>Утвержденные бюджетные назначения</t>
  </si>
  <si>
    <t>Налог на доходы физических лицс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статьей 227,227.1, 228 Налогового кодекса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</si>
  <si>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занимающихсячастной практикойв соответствии со статьей 227 Налогового кодекса РФ</t>
  </si>
  <si>
    <t>182  1 01 02030 01 0000  110.</t>
  </si>
  <si>
    <t>Налог на доходы физических лиц с доходов, полученных физическими лицами в соответствии со статьей 228 Налогового кодекса РФ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</si>
  <si>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РФ</t>
  </si>
  <si>
    <t xml:space="preserve"> 000   1 06 04012 02 0000  110.</t>
  </si>
  <si>
    <t xml:space="preserve"> 000   1 06 04011 02 0000  110.</t>
  </si>
  <si>
    <t>000  1 11 05013 10 0000  120.</t>
  </si>
  <si>
    <t>000  1 14 06013 10 0000 430.</t>
  </si>
  <si>
    <t>Процент исполнения годового плана</t>
  </si>
  <si>
    <t>исполнения бюджета муниципального образования Пениковское сельское поселение за 1 полугодие 2012 год</t>
  </si>
  <si>
    <t xml:space="preserve">Единый сельхозналог </t>
  </si>
  <si>
    <t>000  1 05 03020 01 0000  110</t>
  </si>
  <si>
    <t>000 2 02 02999 00 0000 151</t>
  </si>
  <si>
    <t>000 2 02 02000 00 0000 151</t>
  </si>
  <si>
    <t>000 2 02 02999 10 0000 151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</si>
  <si>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</si>
  <si>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</si>
  <si>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Прочие субсидии бюджетам поселений</t>
  </si>
  <si>
    <t>Исполнено за 1 полугодие 2012 года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</si>
  <si>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</si>
  <si>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</si>
  <si>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</si>
  <si>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исполнения бюджета муниципального образования Пениковское сельское поселение за 1 квартал 2012 год</t>
  </si>
  <si>
    <t>Исполнено за 1 квартал 2012 года</t>
  </si>
  <si>
    <t>Утвержденные бюджетные назначения на 2012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</si>
</sst>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164" fontId="3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164" fontId="3" fillId="0" borderId="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164" fontId="4" fillId="0" borderId="9" xfId="0" applyNumberFormat="1" applyFont="1" applyBorder="1" applyAlignment="1">
      <alignment horizontal="center"/>
    </xf>
    <xf numFmtId="0" fontId="3" fillId="0" borderId="8" xfId="0" applyFont="1" applyBorder="1" applyAlignment="1">
      <alignment horizontal="left" wrapText="1"/>
    </xf>
    <xf numFmtId="164" fontId="3" fillId="0" borderId="9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2" fontId="0" fillId="0" borderId="19" xfId="0" applyNumberFormat="1" applyBorder="1" applyAlignment="1">
      <alignment wrapText="1"/>
    </xf>
    <xf numFmtId="2" fontId="0" fillId="0" borderId="20" xfId="0" applyNumberFormat="1" applyBorder="1" applyAlignment="1">
      <alignment wrapText="1"/>
    </xf>
    <xf numFmtId="2" fontId="0" fillId="0" borderId="21" xfId="0" applyNumberFormat="1" applyBorder="1" applyAlignment="1">
      <alignment wrapText="1"/>
    </xf>
    <xf numFmtId="0" fontId="0" fillId="0" borderId="22" xfId="0" applyNumberFormat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view="pageBreakPreview" zoomScale="75" zoomScaleNormal="75" zoomScaleSheetLayoutView="75" workbookViewId="0" topLeftCell="A9">
      <selection activeCell="C17" sqref="C17"/>
    </sheetView>
  </sheetViews>
  <sheetFormatPr defaultColWidth="9.00390625" defaultRowHeight="12.75"/>
  <cols>
    <col min="1" max="1" width="70.875" style="6" customWidth="1"/>
    <col min="2" max="2" width="38.25390625" style="6" customWidth="1"/>
    <col min="3" max="3" width="23.375" style="6" customWidth="1"/>
    <col min="4" max="4" width="19.375" style="0" customWidth="1"/>
    <col min="5" max="5" width="13.875" style="0" customWidth="1"/>
    <col min="6" max="6" width="11.75390625" style="0" customWidth="1"/>
  </cols>
  <sheetData>
    <row r="1" spans="2:6" ht="19.5" customHeight="1">
      <c r="B1" s="47"/>
      <c r="C1" s="47"/>
      <c r="D1" s="47"/>
      <c r="E1" s="9"/>
      <c r="F1" s="1"/>
    </row>
    <row r="2" spans="2:4" ht="19.5" customHeight="1">
      <c r="B2" s="47"/>
      <c r="C2" s="47"/>
      <c r="D2" s="47"/>
    </row>
    <row r="3" spans="2:5" ht="17.25" customHeight="1">
      <c r="B3" s="47"/>
      <c r="C3" s="47"/>
      <c r="D3" s="47"/>
      <c r="E3" s="2"/>
    </row>
    <row r="4" spans="2:4" ht="17.25" customHeight="1">
      <c r="B4" s="47"/>
      <c r="C4" s="47"/>
      <c r="D4" s="47"/>
    </row>
    <row r="5" spans="1:7" ht="18">
      <c r="A5" s="10"/>
      <c r="B5" s="47"/>
      <c r="C5" s="47"/>
      <c r="D5" s="48"/>
      <c r="E5" s="10"/>
      <c r="F5" s="5"/>
      <c r="G5" s="2"/>
    </row>
    <row r="6" spans="1:7" ht="18">
      <c r="A6" s="42" t="s">
        <v>40</v>
      </c>
      <c r="B6" s="43"/>
      <c r="C6" s="43"/>
      <c r="D6" s="43"/>
      <c r="E6" s="10"/>
      <c r="F6" s="5"/>
      <c r="G6" s="2"/>
    </row>
    <row r="7" spans="1:7" ht="18">
      <c r="A7" s="42" t="s">
        <v>109</v>
      </c>
      <c r="B7" s="43"/>
      <c r="C7" s="43"/>
      <c r="D7" s="43"/>
      <c r="E7" s="10"/>
      <c r="F7" s="5"/>
      <c r="G7" s="2"/>
    </row>
    <row r="8" spans="1:8" ht="18">
      <c r="A8" s="44" t="s">
        <v>41</v>
      </c>
      <c r="B8" s="44"/>
      <c r="C8" s="44"/>
      <c r="D8" s="44"/>
      <c r="E8" s="2"/>
      <c r="G8" s="2"/>
      <c r="H8" s="2"/>
    </row>
    <row r="9" spans="1:8" ht="12.75">
      <c r="A9" s="55"/>
      <c r="B9" s="55"/>
      <c r="C9" s="55"/>
      <c r="D9" s="55"/>
      <c r="E9" s="4"/>
      <c r="G9" s="2"/>
      <c r="H9" s="4"/>
    </row>
    <row r="10" spans="1:8" ht="12.75">
      <c r="A10" s="45"/>
      <c r="B10" s="46"/>
      <c r="C10" s="46"/>
      <c r="D10" s="46"/>
      <c r="E10" s="4"/>
      <c r="G10" s="2"/>
      <c r="H10" s="4"/>
    </row>
    <row r="11" spans="5:8" ht="12.75">
      <c r="E11" s="3"/>
      <c r="G11" s="2"/>
      <c r="H11" s="4"/>
    </row>
    <row r="12" ht="13.5" thickBot="1">
      <c r="D12" s="3" t="s">
        <v>44</v>
      </c>
    </row>
    <row r="13" spans="1:5" ht="12.75">
      <c r="A13" s="41" t="s">
        <v>12</v>
      </c>
      <c r="B13" s="58" t="s">
        <v>13</v>
      </c>
      <c r="C13" s="58" t="s">
        <v>111</v>
      </c>
      <c r="D13" s="52" t="s">
        <v>110</v>
      </c>
      <c r="E13" s="49" t="s">
        <v>95</v>
      </c>
    </row>
    <row r="14" spans="1:5" ht="12.75">
      <c r="A14" s="56"/>
      <c r="B14" s="59"/>
      <c r="C14" s="61"/>
      <c r="D14" s="53"/>
      <c r="E14" s="50"/>
    </row>
    <row r="15" spans="1:5" ht="12.75">
      <c r="A15" s="56"/>
      <c r="B15" s="59"/>
      <c r="C15" s="61"/>
      <c r="D15" s="53"/>
      <c r="E15" s="50"/>
    </row>
    <row r="16" spans="1:5" ht="13.5" thickBot="1">
      <c r="A16" s="57"/>
      <c r="B16" s="60"/>
      <c r="C16" s="62"/>
      <c r="D16" s="54"/>
      <c r="E16" s="51"/>
    </row>
    <row r="17" spans="1:5" ht="18" customHeight="1">
      <c r="A17" s="15" t="s">
        <v>0</v>
      </c>
      <c r="B17" s="12" t="s">
        <v>11</v>
      </c>
      <c r="C17" s="16">
        <f>C18+C25+C36+C39+C42+C47+C50+C53</f>
        <v>17025.699999999997</v>
      </c>
      <c r="D17" s="32">
        <f>D18+D25+D36+D39+D42+D47+D50+D53+D24</f>
        <v>1794.3</v>
      </c>
      <c r="E17" s="39">
        <f>D17/C17*100</f>
        <v>10.538773736175314</v>
      </c>
    </row>
    <row r="18" spans="1:5" ht="18" customHeight="1">
      <c r="A18" s="17" t="s">
        <v>14</v>
      </c>
      <c r="B18" s="13" t="s">
        <v>15</v>
      </c>
      <c r="C18" s="18">
        <f>C19</f>
        <v>1258.3</v>
      </c>
      <c r="D18" s="33">
        <f>D19</f>
        <v>425.4</v>
      </c>
      <c r="E18" s="39">
        <f>D18/C18*100</f>
        <v>33.80751807994914</v>
      </c>
    </row>
    <row r="19" spans="1:5" ht="18" customHeight="1">
      <c r="A19" s="17" t="s">
        <v>42</v>
      </c>
      <c r="B19" s="14" t="s">
        <v>16</v>
      </c>
      <c r="C19" s="19">
        <f>C20+C21+C23</f>
        <v>1258.3</v>
      </c>
      <c r="D19" s="34">
        <f>D20+D21+D23+D22</f>
        <v>425.4</v>
      </c>
      <c r="E19" s="39">
        <f>D19/C19*100</f>
        <v>33.80751807994914</v>
      </c>
    </row>
    <row r="20" spans="1:5" ht="91.5" customHeight="1">
      <c r="A20" s="20" t="s">
        <v>86</v>
      </c>
      <c r="B20" s="14" t="s">
        <v>17</v>
      </c>
      <c r="C20" s="28">
        <v>1258.3</v>
      </c>
      <c r="D20" s="34">
        <v>423</v>
      </c>
      <c r="E20" s="39">
        <f>D20/C20*100</f>
        <v>33.61678455058412</v>
      </c>
    </row>
    <row r="21" spans="1:5" ht="125.25" customHeight="1">
      <c r="A21" s="20" t="s">
        <v>106</v>
      </c>
      <c r="B21" s="14" t="s">
        <v>18</v>
      </c>
      <c r="C21" s="28">
        <v>0</v>
      </c>
      <c r="D21" s="34">
        <v>1.5</v>
      </c>
      <c r="E21" s="39"/>
    </row>
    <row r="22" spans="1:5" ht="58.5" customHeight="1">
      <c r="A22" s="21" t="s">
        <v>89</v>
      </c>
      <c r="B22" s="14" t="s">
        <v>88</v>
      </c>
      <c r="C22" s="28">
        <v>0</v>
      </c>
      <c r="D22" s="35">
        <v>0.9</v>
      </c>
      <c r="E22" s="39"/>
    </row>
    <row r="23" spans="1:5" ht="105.75" customHeight="1">
      <c r="A23" s="21" t="s">
        <v>107</v>
      </c>
      <c r="B23" s="14" t="s">
        <v>84</v>
      </c>
      <c r="C23" s="29">
        <v>0</v>
      </c>
      <c r="D23" s="35">
        <v>0</v>
      </c>
      <c r="E23" s="39"/>
    </row>
    <row r="24" spans="1:5" ht="28.5" customHeight="1">
      <c r="A24" s="23" t="s">
        <v>97</v>
      </c>
      <c r="B24" s="13" t="s">
        <v>98</v>
      </c>
      <c r="C24" s="40">
        <v>0</v>
      </c>
      <c r="D24" s="36">
        <v>0</v>
      </c>
      <c r="E24" s="39"/>
    </row>
    <row r="25" spans="1:5" ht="20.25" customHeight="1">
      <c r="A25" s="23" t="s">
        <v>22</v>
      </c>
      <c r="B25" s="13" t="s">
        <v>19</v>
      </c>
      <c r="C25" s="24">
        <f>C26+C31+C28</f>
        <v>12634.4</v>
      </c>
      <c r="D25" s="36">
        <f>D26+D31+D28</f>
        <v>1039.3</v>
      </c>
      <c r="E25" s="39">
        <f aca="true" t="shared" si="0" ref="E25:E38">D25/C25*100</f>
        <v>8.22595453682011</v>
      </c>
    </row>
    <row r="26" spans="1:5" ht="21.75" customHeight="1">
      <c r="A26" s="21" t="s">
        <v>47</v>
      </c>
      <c r="B26" s="14" t="s">
        <v>20</v>
      </c>
      <c r="C26" s="22">
        <f>C27</f>
        <v>408.4</v>
      </c>
      <c r="D26" s="35">
        <f>D27</f>
        <v>18.8</v>
      </c>
      <c r="E26" s="39">
        <f t="shared" si="0"/>
        <v>4.603330068560235</v>
      </c>
    </row>
    <row r="27" spans="1:5" ht="36" customHeight="1">
      <c r="A27" s="21" t="s">
        <v>2</v>
      </c>
      <c r="B27" s="14" t="s">
        <v>21</v>
      </c>
      <c r="C27" s="29">
        <v>408.4</v>
      </c>
      <c r="D27" s="35">
        <v>18.8</v>
      </c>
      <c r="E27" s="39">
        <f t="shared" si="0"/>
        <v>4.603330068560235</v>
      </c>
    </row>
    <row r="28" spans="1:5" ht="36" customHeight="1">
      <c r="A28" s="21" t="s">
        <v>73</v>
      </c>
      <c r="B28" s="14" t="s">
        <v>74</v>
      </c>
      <c r="C28" s="22">
        <f>SUM(C29:C30)</f>
        <v>1226</v>
      </c>
      <c r="D28" s="35">
        <f>SUM(D29:D30)</f>
        <v>215.4</v>
      </c>
      <c r="E28" s="39">
        <f t="shared" si="0"/>
        <v>17.569331158238175</v>
      </c>
    </row>
    <row r="29" spans="1:5" ht="36" customHeight="1">
      <c r="A29" s="21" t="s">
        <v>70</v>
      </c>
      <c r="B29" s="30" t="s">
        <v>92</v>
      </c>
      <c r="C29" s="29">
        <v>280</v>
      </c>
      <c r="D29" s="35">
        <v>166.5</v>
      </c>
      <c r="E29" s="39">
        <f t="shared" si="0"/>
        <v>59.464285714285715</v>
      </c>
    </row>
    <row r="30" spans="1:5" ht="36" customHeight="1">
      <c r="A30" s="21" t="s">
        <v>71</v>
      </c>
      <c r="B30" s="14" t="s">
        <v>91</v>
      </c>
      <c r="C30" s="29">
        <v>946</v>
      </c>
      <c r="D30" s="35">
        <v>48.9</v>
      </c>
      <c r="E30" s="39">
        <f t="shared" si="0"/>
        <v>5.1691331923890065</v>
      </c>
    </row>
    <row r="31" spans="1:5" ht="23.25" customHeight="1">
      <c r="A31" s="21" t="s">
        <v>48</v>
      </c>
      <c r="B31" s="14" t="s">
        <v>49</v>
      </c>
      <c r="C31" s="22">
        <f>C32+C34</f>
        <v>11000</v>
      </c>
      <c r="D31" s="35">
        <f>D32+D34</f>
        <v>805.0999999999999</v>
      </c>
      <c r="E31" s="39">
        <f t="shared" si="0"/>
        <v>7.319090909090908</v>
      </c>
    </row>
    <row r="32" spans="1:5" ht="54" customHeight="1">
      <c r="A32" s="21" t="s">
        <v>51</v>
      </c>
      <c r="B32" s="14" t="s">
        <v>50</v>
      </c>
      <c r="C32" s="22">
        <f>C33</f>
        <v>9700</v>
      </c>
      <c r="D32" s="35">
        <f>D33</f>
        <v>469.7</v>
      </c>
      <c r="E32" s="39">
        <f t="shared" si="0"/>
        <v>4.842268041237113</v>
      </c>
    </row>
    <row r="33" spans="1:5" ht="54.75" customHeight="1">
      <c r="A33" s="21" t="s">
        <v>3</v>
      </c>
      <c r="B33" s="14" t="s">
        <v>43</v>
      </c>
      <c r="C33" s="29">
        <v>9700</v>
      </c>
      <c r="D33" s="35">
        <v>469.7</v>
      </c>
      <c r="E33" s="39">
        <f t="shared" si="0"/>
        <v>4.842268041237113</v>
      </c>
    </row>
    <row r="34" spans="1:5" ht="54" customHeight="1">
      <c r="A34" s="21" t="s">
        <v>52</v>
      </c>
      <c r="B34" s="14" t="s">
        <v>53</v>
      </c>
      <c r="C34" s="22">
        <f>C35</f>
        <v>1300</v>
      </c>
      <c r="D34" s="35">
        <f>D35</f>
        <v>335.4</v>
      </c>
      <c r="E34" s="39">
        <f t="shared" si="0"/>
        <v>25.8</v>
      </c>
    </row>
    <row r="35" spans="1:5" ht="57" customHeight="1">
      <c r="A35" s="21" t="s">
        <v>4</v>
      </c>
      <c r="B35" s="14" t="s">
        <v>27</v>
      </c>
      <c r="C35" s="29">
        <v>1300</v>
      </c>
      <c r="D35" s="35">
        <v>335.4</v>
      </c>
      <c r="E35" s="39">
        <f t="shared" si="0"/>
        <v>25.8</v>
      </c>
    </row>
    <row r="36" spans="1:5" ht="24" customHeight="1">
      <c r="A36" s="23" t="s">
        <v>24</v>
      </c>
      <c r="B36" s="13" t="s">
        <v>23</v>
      </c>
      <c r="C36" s="24">
        <f>C37</f>
        <v>5</v>
      </c>
      <c r="D36" s="36">
        <f>D37</f>
        <v>1.4</v>
      </c>
      <c r="E36" s="39">
        <f t="shared" si="0"/>
        <v>27.999999999999996</v>
      </c>
    </row>
    <row r="37" spans="1:5" ht="55.5" customHeight="1">
      <c r="A37" s="21" t="s">
        <v>54</v>
      </c>
      <c r="B37" s="14" t="s">
        <v>25</v>
      </c>
      <c r="C37" s="22">
        <f>C38</f>
        <v>5</v>
      </c>
      <c r="D37" s="35">
        <f>D38</f>
        <v>1.4</v>
      </c>
      <c r="E37" s="39">
        <f t="shared" si="0"/>
        <v>27.999999999999996</v>
      </c>
    </row>
    <row r="38" spans="1:5" ht="71.25" customHeight="1">
      <c r="A38" s="21" t="s">
        <v>5</v>
      </c>
      <c r="B38" s="14" t="s">
        <v>26</v>
      </c>
      <c r="C38" s="29">
        <v>5</v>
      </c>
      <c r="D38" s="35">
        <v>1.4</v>
      </c>
      <c r="E38" s="39">
        <f t="shared" si="0"/>
        <v>27.999999999999996</v>
      </c>
    </row>
    <row r="39" spans="1:5" ht="55.5" customHeight="1">
      <c r="A39" s="23" t="s">
        <v>67</v>
      </c>
      <c r="B39" s="13" t="s">
        <v>64</v>
      </c>
      <c r="C39" s="24">
        <f>C40</f>
        <v>0</v>
      </c>
      <c r="D39" s="36">
        <f>D40</f>
        <v>2.2</v>
      </c>
      <c r="E39" s="39"/>
    </row>
    <row r="40" spans="1:5" ht="24.75" customHeight="1">
      <c r="A40" s="21" t="s">
        <v>68</v>
      </c>
      <c r="B40" s="14" t="s">
        <v>65</v>
      </c>
      <c r="C40" s="22">
        <f>C41</f>
        <v>0</v>
      </c>
      <c r="D40" s="35">
        <f>D41</f>
        <v>2.2</v>
      </c>
      <c r="E40" s="39"/>
    </row>
    <row r="41" spans="1:5" ht="52.5" customHeight="1">
      <c r="A41" s="21" t="s">
        <v>69</v>
      </c>
      <c r="B41" s="14" t="s">
        <v>66</v>
      </c>
      <c r="C41" s="29">
        <v>0</v>
      </c>
      <c r="D41" s="35">
        <v>2.2</v>
      </c>
      <c r="E41" s="39"/>
    </row>
    <row r="42" spans="1:5" ht="60" customHeight="1">
      <c r="A42" s="23" t="s">
        <v>28</v>
      </c>
      <c r="B42" s="13" t="s">
        <v>29</v>
      </c>
      <c r="C42" s="24">
        <f>C43+C45</f>
        <v>623</v>
      </c>
      <c r="D42" s="36">
        <f>D43+D45</f>
        <v>98.4</v>
      </c>
      <c r="E42" s="39">
        <f aca="true" t="shared" si="1" ref="E42:E52">D42/C42*100</f>
        <v>15.794542536115571</v>
      </c>
    </row>
    <row r="43" spans="1:5" ht="37.5" customHeight="1">
      <c r="A43" s="21" t="s">
        <v>45</v>
      </c>
      <c r="B43" s="14" t="s">
        <v>30</v>
      </c>
      <c r="C43" s="22">
        <f>C44</f>
        <v>500</v>
      </c>
      <c r="D43" s="35">
        <f>D44</f>
        <v>58</v>
      </c>
      <c r="E43" s="39">
        <f t="shared" si="1"/>
        <v>11.600000000000001</v>
      </c>
    </row>
    <row r="44" spans="1:5" ht="111.75" customHeight="1">
      <c r="A44" s="21" t="s">
        <v>108</v>
      </c>
      <c r="B44" s="14" t="s">
        <v>93</v>
      </c>
      <c r="C44" s="29">
        <v>500</v>
      </c>
      <c r="D44" s="35">
        <v>58</v>
      </c>
      <c r="E44" s="39">
        <f t="shared" si="1"/>
        <v>11.600000000000001</v>
      </c>
    </row>
    <row r="45" spans="1:5" ht="113.25" customHeight="1">
      <c r="A45" s="21" t="s">
        <v>55</v>
      </c>
      <c r="B45" s="14" t="s">
        <v>31</v>
      </c>
      <c r="C45" s="22">
        <f>C46</f>
        <v>123</v>
      </c>
      <c r="D45" s="35">
        <f>D46</f>
        <v>40.4</v>
      </c>
      <c r="E45" s="39">
        <f t="shared" si="1"/>
        <v>32.84552845528455</v>
      </c>
    </row>
    <row r="46" spans="1:5" ht="72.75" customHeight="1">
      <c r="A46" s="21" t="s">
        <v>7</v>
      </c>
      <c r="B46" s="14" t="s">
        <v>32</v>
      </c>
      <c r="C46" s="29">
        <v>123</v>
      </c>
      <c r="D46" s="35">
        <v>40.4</v>
      </c>
      <c r="E46" s="39">
        <f t="shared" si="1"/>
        <v>32.84552845528455</v>
      </c>
    </row>
    <row r="47" spans="1:5" ht="42.75" customHeight="1">
      <c r="A47" s="23" t="s">
        <v>62</v>
      </c>
      <c r="B47" s="13" t="s">
        <v>61</v>
      </c>
      <c r="C47" s="24">
        <f>C48</f>
        <v>2500</v>
      </c>
      <c r="D47" s="36">
        <f>D48</f>
        <v>227.6</v>
      </c>
      <c r="E47" s="39">
        <f t="shared" si="1"/>
        <v>9.104</v>
      </c>
    </row>
    <row r="48" spans="1:5" ht="72" customHeight="1">
      <c r="A48" s="21" t="s">
        <v>57</v>
      </c>
      <c r="B48" s="14" t="s">
        <v>56</v>
      </c>
      <c r="C48" s="22">
        <f>C49</f>
        <v>2500</v>
      </c>
      <c r="D48" s="35">
        <f>D49</f>
        <v>227.6</v>
      </c>
      <c r="E48" s="39">
        <f t="shared" si="1"/>
        <v>9.104</v>
      </c>
    </row>
    <row r="49" spans="1:5" ht="42.75" customHeight="1">
      <c r="A49" s="21" t="s">
        <v>8</v>
      </c>
      <c r="B49" s="14" t="s">
        <v>94</v>
      </c>
      <c r="C49" s="29">
        <v>2500</v>
      </c>
      <c r="D49" s="35">
        <v>227.6</v>
      </c>
      <c r="E49" s="39">
        <f t="shared" si="1"/>
        <v>9.104</v>
      </c>
    </row>
    <row r="50" spans="1:5" ht="27.75" customHeight="1">
      <c r="A50" s="23" t="s">
        <v>58</v>
      </c>
      <c r="B50" s="13" t="s">
        <v>33</v>
      </c>
      <c r="C50" s="24">
        <f>C51</f>
        <v>5</v>
      </c>
      <c r="D50" s="36">
        <f>D51</f>
        <v>0</v>
      </c>
      <c r="E50" s="39">
        <f t="shared" si="1"/>
        <v>0</v>
      </c>
    </row>
    <row r="51" spans="1:5" ht="33.75" customHeight="1">
      <c r="A51" s="21" t="s">
        <v>59</v>
      </c>
      <c r="B51" s="14" t="s">
        <v>63</v>
      </c>
      <c r="C51" s="22">
        <f>C52</f>
        <v>5</v>
      </c>
      <c r="D51" s="35">
        <f>D52</f>
        <v>0</v>
      </c>
      <c r="E51" s="39">
        <f t="shared" si="1"/>
        <v>0</v>
      </c>
    </row>
    <row r="52" spans="1:5" ht="41.25" customHeight="1">
      <c r="A52" s="21" t="s">
        <v>1</v>
      </c>
      <c r="B52" s="14" t="s">
        <v>34</v>
      </c>
      <c r="C52" s="29">
        <v>5</v>
      </c>
      <c r="D52" s="35">
        <v>0</v>
      </c>
      <c r="E52" s="39">
        <f t="shared" si="1"/>
        <v>0</v>
      </c>
    </row>
    <row r="53" spans="1:5" ht="30" customHeight="1">
      <c r="A53" s="23" t="s">
        <v>72</v>
      </c>
      <c r="B53" s="13" t="s">
        <v>77</v>
      </c>
      <c r="C53" s="24">
        <f>C54</f>
        <v>0</v>
      </c>
      <c r="D53" s="36">
        <f>D54</f>
        <v>0</v>
      </c>
      <c r="E53" s="39"/>
    </row>
    <row r="54" spans="1:5" ht="26.25" customHeight="1">
      <c r="A54" s="21" t="s">
        <v>75</v>
      </c>
      <c r="B54" s="14" t="s">
        <v>78</v>
      </c>
      <c r="C54" s="22">
        <f>C55</f>
        <v>0</v>
      </c>
      <c r="D54" s="35">
        <f>D55</f>
        <v>0</v>
      </c>
      <c r="E54" s="39"/>
    </row>
    <row r="55" spans="1:5" ht="23.25" customHeight="1">
      <c r="A55" s="21" t="s">
        <v>76</v>
      </c>
      <c r="B55" s="14" t="s">
        <v>79</v>
      </c>
      <c r="C55" s="29">
        <v>0</v>
      </c>
      <c r="D55" s="35">
        <v>0</v>
      </c>
      <c r="E55" s="39"/>
    </row>
    <row r="56" spans="1:5" ht="21.75" customHeight="1">
      <c r="A56" s="23" t="s">
        <v>35</v>
      </c>
      <c r="B56" s="13" t="s">
        <v>10</v>
      </c>
      <c r="C56" s="24">
        <f>C57+C60</f>
        <v>158</v>
      </c>
      <c r="D56" s="36">
        <f>D57+D60</f>
        <v>258</v>
      </c>
      <c r="E56" s="39">
        <f aca="true" t="shared" si="2" ref="E56:E62">D56/C56*100</f>
        <v>163.29113924050634</v>
      </c>
    </row>
    <row r="57" spans="1:5" ht="16.5" customHeight="1">
      <c r="A57" s="21" t="s">
        <v>46</v>
      </c>
      <c r="B57" s="14" t="s">
        <v>36</v>
      </c>
      <c r="C57" s="22">
        <f>C58</f>
        <v>158</v>
      </c>
      <c r="D57" s="22">
        <f>D58</f>
        <v>158</v>
      </c>
      <c r="E57" s="22">
        <f>E58</f>
        <v>100</v>
      </c>
    </row>
    <row r="58" spans="1:5" ht="37.5" customHeight="1">
      <c r="A58" s="21" t="s">
        <v>60</v>
      </c>
      <c r="B58" s="14" t="s">
        <v>37</v>
      </c>
      <c r="C58" s="22">
        <f>C59</f>
        <v>158</v>
      </c>
      <c r="D58" s="35">
        <f>D59</f>
        <v>158</v>
      </c>
      <c r="E58" s="39">
        <f t="shared" si="2"/>
        <v>100</v>
      </c>
    </row>
    <row r="59" spans="1:5" ht="61.5" customHeight="1">
      <c r="A59" s="21" t="s">
        <v>9</v>
      </c>
      <c r="B59" s="14" t="s">
        <v>38</v>
      </c>
      <c r="C59" s="22">
        <v>158</v>
      </c>
      <c r="D59" s="35">
        <v>158</v>
      </c>
      <c r="E59" s="39">
        <f t="shared" si="2"/>
        <v>100</v>
      </c>
    </row>
    <row r="60" spans="1:5" ht="41.25" customHeight="1">
      <c r="A60" s="27" t="s">
        <v>80</v>
      </c>
      <c r="B60" s="14" t="s">
        <v>81</v>
      </c>
      <c r="C60" s="22">
        <f>C61</f>
        <v>0</v>
      </c>
      <c r="D60" s="37">
        <f>D61</f>
        <v>100</v>
      </c>
      <c r="E60" s="39"/>
    </row>
    <row r="61" spans="1:5" ht="41.25" customHeight="1">
      <c r="A61" s="27" t="s">
        <v>83</v>
      </c>
      <c r="B61" s="14" t="s">
        <v>82</v>
      </c>
      <c r="C61" s="31">
        <v>0</v>
      </c>
      <c r="D61" s="37">
        <v>100</v>
      </c>
      <c r="E61" s="39"/>
    </row>
    <row r="62" spans="1:5" ht="33" customHeight="1" thickBot="1">
      <c r="A62" s="25" t="s">
        <v>39</v>
      </c>
      <c r="B62" s="11"/>
      <c r="C62" s="26">
        <f>C17+C56</f>
        <v>17183.699999999997</v>
      </c>
      <c r="D62" s="38">
        <f>D17+D56</f>
        <v>2052.3</v>
      </c>
      <c r="E62" s="39">
        <f t="shared" si="2"/>
        <v>11.943295099425622</v>
      </c>
    </row>
    <row r="63" spans="1:4" ht="12.75">
      <c r="A63" s="8"/>
      <c r="B63" s="8"/>
      <c r="C63" s="8"/>
      <c r="D63" s="2"/>
    </row>
    <row r="64" spans="1:4" ht="12.75">
      <c r="A64" s="8"/>
      <c r="B64" s="8"/>
      <c r="C64" s="8"/>
      <c r="D64" s="2"/>
    </row>
    <row r="66" spans="1:3" ht="12.75">
      <c r="A66" s="7"/>
      <c r="B66" s="7"/>
      <c r="C66" s="7"/>
    </row>
    <row r="67" spans="1:3" ht="12.75">
      <c r="A67" s="7"/>
      <c r="B67" s="7"/>
      <c r="C67" s="7"/>
    </row>
    <row r="71" spans="1:3" ht="12.75">
      <c r="A71" s="7"/>
      <c r="B71" s="7"/>
      <c r="C71" s="7"/>
    </row>
  </sheetData>
  <mergeCells count="15">
    <mergeCell ref="E13:E16"/>
    <mergeCell ref="D13:D16"/>
    <mergeCell ref="A9:D9"/>
    <mergeCell ref="A13:A16"/>
    <mergeCell ref="B13:B16"/>
    <mergeCell ref="C13:C16"/>
    <mergeCell ref="A7:D7"/>
    <mergeCell ref="A8:D8"/>
    <mergeCell ref="A10:D10"/>
    <mergeCell ref="B1:D1"/>
    <mergeCell ref="B2:D2"/>
    <mergeCell ref="B3:D3"/>
    <mergeCell ref="B4:D4"/>
    <mergeCell ref="B5:D5"/>
    <mergeCell ref="A6:D6"/>
  </mergeCells>
  <printOptions/>
  <pageMargins left="0.7480314960629921" right="0.2755905511811024" top="0.1968503937007874" bottom="0.5511811023622047" header="0.4330708661417323" footer="0.31496062992125984"/>
  <pageSetup fitToHeight="3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view="pageBreakPreview" zoomScale="75" zoomScaleNormal="75" zoomScaleSheetLayoutView="75" workbookViewId="0" topLeftCell="A1">
      <selection activeCell="C25" sqref="C25"/>
    </sheetView>
  </sheetViews>
  <sheetFormatPr defaultColWidth="9.00390625" defaultRowHeight="12.75"/>
  <cols>
    <col min="1" max="1" width="70.875" style="6" customWidth="1"/>
    <col min="2" max="2" width="38.25390625" style="6" customWidth="1"/>
    <col min="3" max="3" width="23.375" style="6" customWidth="1"/>
    <col min="4" max="4" width="19.375" style="0" customWidth="1"/>
    <col min="5" max="5" width="13.875" style="0" customWidth="1"/>
    <col min="6" max="6" width="11.75390625" style="0" customWidth="1"/>
  </cols>
  <sheetData>
    <row r="1" spans="2:6" ht="19.5" customHeight="1">
      <c r="B1" s="47"/>
      <c r="C1" s="47"/>
      <c r="D1" s="47"/>
      <c r="E1" s="9"/>
      <c r="F1" s="1"/>
    </row>
    <row r="2" spans="2:4" ht="19.5" customHeight="1">
      <c r="B2" s="47"/>
      <c r="C2" s="47"/>
      <c r="D2" s="47"/>
    </row>
    <row r="3" spans="2:5" ht="17.25" customHeight="1">
      <c r="B3" s="47"/>
      <c r="C3" s="47"/>
      <c r="D3" s="47"/>
      <c r="E3" s="2"/>
    </row>
    <row r="4" spans="2:4" ht="17.25" customHeight="1">
      <c r="B4" s="47"/>
      <c r="C4" s="47"/>
      <c r="D4" s="47"/>
    </row>
    <row r="5" spans="1:7" ht="18">
      <c r="A5" s="10"/>
      <c r="B5" s="47"/>
      <c r="C5" s="47"/>
      <c r="D5" s="48"/>
      <c r="E5" s="10"/>
      <c r="F5" s="5"/>
      <c r="G5" s="2"/>
    </row>
    <row r="6" spans="1:7" ht="18">
      <c r="A6" s="42" t="s">
        <v>40</v>
      </c>
      <c r="B6" s="43"/>
      <c r="C6" s="43"/>
      <c r="D6" s="43"/>
      <c r="E6" s="10"/>
      <c r="F6" s="5"/>
      <c r="G6" s="2"/>
    </row>
    <row r="7" spans="1:7" ht="18">
      <c r="A7" s="42" t="s">
        <v>96</v>
      </c>
      <c r="B7" s="43"/>
      <c r="C7" s="43"/>
      <c r="D7" s="43"/>
      <c r="E7" s="10"/>
      <c r="F7" s="5"/>
      <c r="G7" s="2"/>
    </row>
    <row r="8" spans="1:8" ht="18">
      <c r="A8" s="44" t="s">
        <v>41</v>
      </c>
      <c r="B8" s="44"/>
      <c r="C8" s="44"/>
      <c r="D8" s="44"/>
      <c r="E8" s="2"/>
      <c r="G8" s="2"/>
      <c r="H8" s="2"/>
    </row>
    <row r="9" spans="1:8" ht="12.75">
      <c r="A9" s="55"/>
      <c r="B9" s="55"/>
      <c r="C9" s="55"/>
      <c r="D9" s="55"/>
      <c r="E9" s="4"/>
      <c r="G9" s="2"/>
      <c r="H9" s="4"/>
    </row>
    <row r="10" spans="1:8" ht="12.75">
      <c r="A10" s="45"/>
      <c r="B10" s="46"/>
      <c r="C10" s="46"/>
      <c r="D10" s="46"/>
      <c r="E10" s="4"/>
      <c r="G10" s="2"/>
      <c r="H10" s="4"/>
    </row>
    <row r="11" spans="5:8" ht="12.75">
      <c r="E11" s="3"/>
      <c r="G11" s="2"/>
      <c r="H11" s="4"/>
    </row>
    <row r="12" ht="13.5" thickBot="1">
      <c r="D12" s="3" t="s">
        <v>44</v>
      </c>
    </row>
    <row r="13" spans="1:5" ht="12.75">
      <c r="A13" s="41" t="s">
        <v>12</v>
      </c>
      <c r="B13" s="58" t="s">
        <v>13</v>
      </c>
      <c r="C13" s="58" t="s">
        <v>85</v>
      </c>
      <c r="D13" s="52" t="s">
        <v>105</v>
      </c>
      <c r="E13" s="49" t="s">
        <v>95</v>
      </c>
    </row>
    <row r="14" spans="1:5" ht="12.75">
      <c r="A14" s="56"/>
      <c r="B14" s="59"/>
      <c r="C14" s="61"/>
      <c r="D14" s="53"/>
      <c r="E14" s="50"/>
    </row>
    <row r="15" spans="1:5" ht="12.75">
      <c r="A15" s="56"/>
      <c r="B15" s="59"/>
      <c r="C15" s="61"/>
      <c r="D15" s="53"/>
      <c r="E15" s="50"/>
    </row>
    <row r="16" spans="1:5" ht="13.5" thickBot="1">
      <c r="A16" s="57"/>
      <c r="B16" s="60"/>
      <c r="C16" s="62"/>
      <c r="D16" s="54"/>
      <c r="E16" s="51"/>
    </row>
    <row r="17" spans="1:5" ht="18" customHeight="1">
      <c r="A17" s="15" t="s">
        <v>0</v>
      </c>
      <c r="B17" s="12" t="s">
        <v>11</v>
      </c>
      <c r="C17" s="16">
        <f>C18+C25+C36+C39+C42+C47+C50+C53</f>
        <v>17025.699999999997</v>
      </c>
      <c r="D17" s="32">
        <f>D18+D25+D36+D39+D42+D47+D50+D53+D24</f>
        <v>4933.700000000001</v>
      </c>
      <c r="E17" s="39">
        <f>D17/C17*100</f>
        <v>28.977956853462715</v>
      </c>
    </row>
    <row r="18" spans="1:5" ht="18" customHeight="1">
      <c r="A18" s="17" t="s">
        <v>14</v>
      </c>
      <c r="B18" s="13" t="s">
        <v>15</v>
      </c>
      <c r="C18" s="18">
        <f>C19</f>
        <v>1258.3</v>
      </c>
      <c r="D18" s="33">
        <f>D19</f>
        <v>754.4</v>
      </c>
      <c r="E18" s="39">
        <f aca="true" t="shared" si="0" ref="E18:E65">D18/C18*100</f>
        <v>59.95390606373678</v>
      </c>
    </row>
    <row r="19" spans="1:5" ht="18" customHeight="1">
      <c r="A19" s="17" t="s">
        <v>42</v>
      </c>
      <c r="B19" s="14" t="s">
        <v>16</v>
      </c>
      <c r="C19" s="19">
        <f>C20+C21+C23</f>
        <v>1258.3</v>
      </c>
      <c r="D19" s="34">
        <f>D20+D21+D23+D22</f>
        <v>754.4</v>
      </c>
      <c r="E19" s="39">
        <f t="shared" si="0"/>
        <v>59.95390606373678</v>
      </c>
    </row>
    <row r="20" spans="1:5" ht="91.5" customHeight="1">
      <c r="A20" s="20" t="s">
        <v>86</v>
      </c>
      <c r="B20" s="14" t="s">
        <v>17</v>
      </c>
      <c r="C20" s="28">
        <v>1258.3</v>
      </c>
      <c r="D20" s="34">
        <v>727.4</v>
      </c>
      <c r="E20" s="39">
        <f t="shared" si="0"/>
        <v>57.80815385838035</v>
      </c>
    </row>
    <row r="21" spans="1:5" ht="125.25" customHeight="1">
      <c r="A21" s="20" t="s">
        <v>87</v>
      </c>
      <c r="B21" s="14" t="s">
        <v>18</v>
      </c>
      <c r="C21" s="28">
        <v>0</v>
      </c>
      <c r="D21" s="34">
        <v>16.5</v>
      </c>
      <c r="E21" s="39"/>
    </row>
    <row r="22" spans="1:5" ht="58.5" customHeight="1">
      <c r="A22" s="21" t="s">
        <v>89</v>
      </c>
      <c r="B22" s="14" t="s">
        <v>88</v>
      </c>
      <c r="C22" s="28">
        <v>0</v>
      </c>
      <c r="D22" s="35">
        <v>10.5</v>
      </c>
      <c r="E22" s="39"/>
    </row>
    <row r="23" spans="1:5" ht="105.75" customHeight="1">
      <c r="A23" s="21" t="s">
        <v>90</v>
      </c>
      <c r="B23" s="14" t="s">
        <v>84</v>
      </c>
      <c r="C23" s="29">
        <v>0</v>
      </c>
      <c r="D23" s="35">
        <v>0</v>
      </c>
      <c r="E23" s="39"/>
    </row>
    <row r="24" spans="1:5" ht="28.5" customHeight="1">
      <c r="A24" s="23" t="s">
        <v>97</v>
      </c>
      <c r="B24" s="13" t="s">
        <v>98</v>
      </c>
      <c r="C24" s="40">
        <v>0</v>
      </c>
      <c r="D24" s="36">
        <v>2.1</v>
      </c>
      <c r="E24" s="39"/>
    </row>
    <row r="25" spans="1:5" ht="20.25" customHeight="1">
      <c r="A25" s="23" t="s">
        <v>22</v>
      </c>
      <c r="B25" s="13" t="s">
        <v>19</v>
      </c>
      <c r="C25" s="24">
        <f>C26+C31+C28</f>
        <v>12634.4</v>
      </c>
      <c r="D25" s="36">
        <f>D26+D31+D28</f>
        <v>3318.7999999999997</v>
      </c>
      <c r="E25" s="39">
        <f t="shared" si="0"/>
        <v>26.267966820743364</v>
      </c>
    </row>
    <row r="26" spans="1:5" ht="21.75" customHeight="1">
      <c r="A26" s="21" t="s">
        <v>47</v>
      </c>
      <c r="B26" s="14" t="s">
        <v>20</v>
      </c>
      <c r="C26" s="22">
        <f>C27</f>
        <v>408.4</v>
      </c>
      <c r="D26" s="35">
        <f>D27</f>
        <v>145</v>
      </c>
      <c r="E26" s="39">
        <f t="shared" si="0"/>
        <v>35.504407443682666</v>
      </c>
    </row>
    <row r="27" spans="1:5" ht="36" customHeight="1">
      <c r="A27" s="21" t="s">
        <v>2</v>
      </c>
      <c r="B27" s="14" t="s">
        <v>21</v>
      </c>
      <c r="C27" s="29">
        <v>408.4</v>
      </c>
      <c r="D27" s="35">
        <v>145</v>
      </c>
      <c r="E27" s="39">
        <f t="shared" si="0"/>
        <v>35.504407443682666</v>
      </c>
    </row>
    <row r="28" spans="1:5" ht="36" customHeight="1">
      <c r="A28" s="21" t="s">
        <v>73</v>
      </c>
      <c r="B28" s="14" t="s">
        <v>74</v>
      </c>
      <c r="C28" s="22">
        <f>SUM(C29:C30)</f>
        <v>1226</v>
      </c>
      <c r="D28" s="35">
        <f>SUM(D29:D30)</f>
        <v>503.59999999999997</v>
      </c>
      <c r="E28" s="39">
        <f t="shared" si="0"/>
        <v>41.076672104404565</v>
      </c>
    </row>
    <row r="29" spans="1:5" ht="36" customHeight="1">
      <c r="A29" s="21" t="s">
        <v>70</v>
      </c>
      <c r="B29" s="30" t="s">
        <v>92</v>
      </c>
      <c r="C29" s="29">
        <v>280</v>
      </c>
      <c r="D29" s="35">
        <v>232.7</v>
      </c>
      <c r="E29" s="39">
        <f t="shared" si="0"/>
        <v>83.10714285714286</v>
      </c>
    </row>
    <row r="30" spans="1:5" ht="36" customHeight="1">
      <c r="A30" s="21" t="s">
        <v>71</v>
      </c>
      <c r="B30" s="14" t="s">
        <v>91</v>
      </c>
      <c r="C30" s="29">
        <v>946</v>
      </c>
      <c r="D30" s="35">
        <v>270.9</v>
      </c>
      <c r="E30" s="39">
        <f t="shared" si="0"/>
        <v>28.636363636363633</v>
      </c>
    </row>
    <row r="31" spans="1:5" ht="23.25" customHeight="1">
      <c r="A31" s="21" t="s">
        <v>48</v>
      </c>
      <c r="B31" s="14" t="s">
        <v>49</v>
      </c>
      <c r="C31" s="22">
        <f>C32+C34</f>
        <v>11000</v>
      </c>
      <c r="D31" s="35">
        <f>D32+D34</f>
        <v>2670.2</v>
      </c>
      <c r="E31" s="39">
        <f t="shared" si="0"/>
        <v>24.274545454545454</v>
      </c>
    </row>
    <row r="32" spans="1:5" ht="54" customHeight="1">
      <c r="A32" s="21" t="s">
        <v>51</v>
      </c>
      <c r="B32" s="14" t="s">
        <v>50</v>
      </c>
      <c r="C32" s="22">
        <f>C33</f>
        <v>9700</v>
      </c>
      <c r="D32" s="35">
        <f>D33</f>
        <v>1819</v>
      </c>
      <c r="E32" s="39">
        <f t="shared" si="0"/>
        <v>18.75257731958763</v>
      </c>
    </row>
    <row r="33" spans="1:5" ht="54.75" customHeight="1">
      <c r="A33" s="21" t="s">
        <v>3</v>
      </c>
      <c r="B33" s="14" t="s">
        <v>43</v>
      </c>
      <c r="C33" s="29">
        <v>9700</v>
      </c>
      <c r="D33" s="35">
        <v>1819</v>
      </c>
      <c r="E33" s="39">
        <f t="shared" si="0"/>
        <v>18.75257731958763</v>
      </c>
    </row>
    <row r="34" spans="1:5" ht="54" customHeight="1">
      <c r="A34" s="21" t="s">
        <v>52</v>
      </c>
      <c r="B34" s="14" t="s">
        <v>53</v>
      </c>
      <c r="C34" s="22">
        <f>C35</f>
        <v>1300</v>
      </c>
      <c r="D34" s="35">
        <f>D35</f>
        <v>851.2</v>
      </c>
      <c r="E34" s="39">
        <f t="shared" si="0"/>
        <v>65.47692307692307</v>
      </c>
    </row>
    <row r="35" spans="1:5" ht="57" customHeight="1">
      <c r="A35" s="21" t="s">
        <v>4</v>
      </c>
      <c r="B35" s="14" t="s">
        <v>27</v>
      </c>
      <c r="C35" s="29">
        <v>1300</v>
      </c>
      <c r="D35" s="35">
        <v>851.2</v>
      </c>
      <c r="E35" s="39">
        <f t="shared" si="0"/>
        <v>65.47692307692307</v>
      </c>
    </row>
    <row r="36" spans="1:5" ht="24" customHeight="1">
      <c r="A36" s="23" t="s">
        <v>24</v>
      </c>
      <c r="B36" s="13" t="s">
        <v>23</v>
      </c>
      <c r="C36" s="24">
        <f>C37</f>
        <v>5</v>
      </c>
      <c r="D36" s="36">
        <f>D37</f>
        <v>2.3</v>
      </c>
      <c r="E36" s="39">
        <f t="shared" si="0"/>
        <v>46</v>
      </c>
    </row>
    <row r="37" spans="1:5" ht="55.5" customHeight="1">
      <c r="A37" s="21" t="s">
        <v>54</v>
      </c>
      <c r="B37" s="14" t="s">
        <v>25</v>
      </c>
      <c r="C37" s="22">
        <f>C38</f>
        <v>5</v>
      </c>
      <c r="D37" s="35">
        <f>D38</f>
        <v>2.3</v>
      </c>
      <c r="E37" s="39">
        <f t="shared" si="0"/>
        <v>46</v>
      </c>
    </row>
    <row r="38" spans="1:5" ht="71.25" customHeight="1">
      <c r="A38" s="21" t="s">
        <v>5</v>
      </c>
      <c r="B38" s="14" t="s">
        <v>26</v>
      </c>
      <c r="C38" s="29">
        <v>5</v>
      </c>
      <c r="D38" s="35">
        <v>2.3</v>
      </c>
      <c r="E38" s="39">
        <f t="shared" si="0"/>
        <v>46</v>
      </c>
    </row>
    <row r="39" spans="1:5" ht="55.5" customHeight="1">
      <c r="A39" s="23" t="s">
        <v>67</v>
      </c>
      <c r="B39" s="13" t="s">
        <v>64</v>
      </c>
      <c r="C39" s="24">
        <f>C40</f>
        <v>0</v>
      </c>
      <c r="D39" s="36">
        <f>D40</f>
        <v>2.7</v>
      </c>
      <c r="E39" s="39"/>
    </row>
    <row r="40" spans="1:5" ht="24.75" customHeight="1">
      <c r="A40" s="21" t="s">
        <v>68</v>
      </c>
      <c r="B40" s="14" t="s">
        <v>65</v>
      </c>
      <c r="C40" s="22">
        <f>C41</f>
        <v>0</v>
      </c>
      <c r="D40" s="35">
        <f>D41</f>
        <v>2.7</v>
      </c>
      <c r="E40" s="39"/>
    </row>
    <row r="41" spans="1:5" ht="52.5" customHeight="1">
      <c r="A41" s="21" t="s">
        <v>69</v>
      </c>
      <c r="B41" s="14" t="s">
        <v>66</v>
      </c>
      <c r="C41" s="29">
        <v>0</v>
      </c>
      <c r="D41" s="35">
        <v>2.7</v>
      </c>
      <c r="E41" s="39"/>
    </row>
    <row r="42" spans="1:5" ht="60" customHeight="1">
      <c r="A42" s="23" t="s">
        <v>28</v>
      </c>
      <c r="B42" s="13" t="s">
        <v>29</v>
      </c>
      <c r="C42" s="24">
        <f>C43+C45</f>
        <v>623</v>
      </c>
      <c r="D42" s="36">
        <f>D43+D45</f>
        <v>199.60000000000002</v>
      </c>
      <c r="E42" s="39">
        <f t="shared" si="0"/>
        <v>32.03852327447834</v>
      </c>
    </row>
    <row r="43" spans="1:5" ht="37.5" customHeight="1">
      <c r="A43" s="21" t="s">
        <v>45</v>
      </c>
      <c r="B43" s="14" t="s">
        <v>30</v>
      </c>
      <c r="C43" s="22">
        <f>C44</f>
        <v>500</v>
      </c>
      <c r="D43" s="35">
        <f>D44</f>
        <v>123.2</v>
      </c>
      <c r="E43" s="39">
        <f t="shared" si="0"/>
        <v>24.64</v>
      </c>
    </row>
    <row r="44" spans="1:5" ht="111.75" customHeight="1">
      <c r="A44" s="21" t="s">
        <v>6</v>
      </c>
      <c r="B44" s="14" t="s">
        <v>93</v>
      </c>
      <c r="C44" s="29">
        <v>500</v>
      </c>
      <c r="D44" s="35">
        <v>123.2</v>
      </c>
      <c r="E44" s="39">
        <f t="shared" si="0"/>
        <v>24.64</v>
      </c>
    </row>
    <row r="45" spans="1:5" ht="113.25" customHeight="1">
      <c r="A45" s="21" t="s">
        <v>55</v>
      </c>
      <c r="B45" s="14" t="s">
        <v>31</v>
      </c>
      <c r="C45" s="22">
        <f>C46</f>
        <v>123</v>
      </c>
      <c r="D45" s="35">
        <f>D46</f>
        <v>76.4</v>
      </c>
      <c r="E45" s="39">
        <f t="shared" si="0"/>
        <v>62.11382113821139</v>
      </c>
    </row>
    <row r="46" spans="1:5" ht="72.75" customHeight="1">
      <c r="A46" s="21" t="s">
        <v>7</v>
      </c>
      <c r="B46" s="14" t="s">
        <v>32</v>
      </c>
      <c r="C46" s="29">
        <v>123</v>
      </c>
      <c r="D46" s="35">
        <v>76.4</v>
      </c>
      <c r="E46" s="39">
        <f t="shared" si="0"/>
        <v>62.11382113821139</v>
      </c>
    </row>
    <row r="47" spans="1:5" ht="42.75" customHeight="1">
      <c r="A47" s="23" t="s">
        <v>62</v>
      </c>
      <c r="B47" s="13" t="s">
        <v>61</v>
      </c>
      <c r="C47" s="24">
        <f>C48</f>
        <v>2500</v>
      </c>
      <c r="D47" s="36">
        <f>D48</f>
        <v>653.8</v>
      </c>
      <c r="E47" s="39">
        <f t="shared" si="0"/>
        <v>26.151999999999997</v>
      </c>
    </row>
    <row r="48" spans="1:5" ht="72" customHeight="1">
      <c r="A48" s="21" t="s">
        <v>57</v>
      </c>
      <c r="B48" s="14" t="s">
        <v>56</v>
      </c>
      <c r="C48" s="22">
        <f>C49</f>
        <v>2500</v>
      </c>
      <c r="D48" s="35">
        <f>D49</f>
        <v>653.8</v>
      </c>
      <c r="E48" s="39">
        <f t="shared" si="0"/>
        <v>26.151999999999997</v>
      </c>
    </row>
    <row r="49" spans="1:5" ht="42.75" customHeight="1">
      <c r="A49" s="21" t="s">
        <v>8</v>
      </c>
      <c r="B49" s="14" t="s">
        <v>94</v>
      </c>
      <c r="C49" s="29">
        <v>2500</v>
      </c>
      <c r="D49" s="35">
        <v>653.8</v>
      </c>
      <c r="E49" s="39">
        <f t="shared" si="0"/>
        <v>26.151999999999997</v>
      </c>
    </row>
    <row r="50" spans="1:5" ht="27.75" customHeight="1">
      <c r="A50" s="23" t="s">
        <v>58</v>
      </c>
      <c r="B50" s="13" t="s">
        <v>33</v>
      </c>
      <c r="C50" s="24">
        <f>C51</f>
        <v>5</v>
      </c>
      <c r="D50" s="36">
        <f>D51</f>
        <v>0</v>
      </c>
      <c r="E50" s="39">
        <f t="shared" si="0"/>
        <v>0</v>
      </c>
    </row>
    <row r="51" spans="1:5" ht="33.75" customHeight="1">
      <c r="A51" s="21" t="s">
        <v>59</v>
      </c>
      <c r="B51" s="14" t="s">
        <v>63</v>
      </c>
      <c r="C51" s="22">
        <f>C52</f>
        <v>5</v>
      </c>
      <c r="D51" s="35">
        <f>D52</f>
        <v>0</v>
      </c>
      <c r="E51" s="39">
        <f t="shared" si="0"/>
        <v>0</v>
      </c>
    </row>
    <row r="52" spans="1:5" ht="41.25" customHeight="1">
      <c r="A52" s="21" t="s">
        <v>1</v>
      </c>
      <c r="B52" s="14" t="s">
        <v>34</v>
      </c>
      <c r="C52" s="29">
        <v>5</v>
      </c>
      <c r="D52" s="35">
        <v>0</v>
      </c>
      <c r="E52" s="39">
        <f t="shared" si="0"/>
        <v>0</v>
      </c>
    </row>
    <row r="53" spans="1:5" ht="30" customHeight="1">
      <c r="A53" s="23" t="s">
        <v>72</v>
      </c>
      <c r="B53" s="13" t="s">
        <v>77</v>
      </c>
      <c r="C53" s="24">
        <f>C54</f>
        <v>0</v>
      </c>
      <c r="D53" s="36">
        <f>D54</f>
        <v>0</v>
      </c>
      <c r="E53" s="39"/>
    </row>
    <row r="54" spans="1:5" ht="26.25" customHeight="1">
      <c r="A54" s="21" t="s">
        <v>75</v>
      </c>
      <c r="B54" s="14" t="s">
        <v>78</v>
      </c>
      <c r="C54" s="22">
        <f>C55</f>
        <v>0</v>
      </c>
      <c r="D54" s="35">
        <f>D55</f>
        <v>0</v>
      </c>
      <c r="E54" s="39"/>
    </row>
    <row r="55" spans="1:5" ht="23.25" customHeight="1">
      <c r="A55" s="21" t="s">
        <v>76</v>
      </c>
      <c r="B55" s="14" t="s">
        <v>79</v>
      </c>
      <c r="C55" s="29">
        <v>0</v>
      </c>
      <c r="D55" s="35">
        <v>0</v>
      </c>
      <c r="E55" s="39"/>
    </row>
    <row r="56" spans="1:5" ht="21.75" customHeight="1">
      <c r="A56" s="23" t="s">
        <v>35</v>
      </c>
      <c r="B56" s="13" t="s">
        <v>10</v>
      </c>
      <c r="C56" s="24">
        <f>C57+C63</f>
        <v>1280</v>
      </c>
      <c r="D56" s="36">
        <f>D57+D63</f>
        <v>304.5</v>
      </c>
      <c r="E56" s="39">
        <f t="shared" si="0"/>
        <v>23.7890625</v>
      </c>
    </row>
    <row r="57" spans="1:5" ht="16.5" customHeight="1">
      <c r="A57" s="21" t="s">
        <v>46</v>
      </c>
      <c r="B57" s="14" t="s">
        <v>36</v>
      </c>
      <c r="C57" s="22">
        <f>C61+C58</f>
        <v>1180</v>
      </c>
      <c r="D57" s="35">
        <f>D61+D58</f>
        <v>204.5</v>
      </c>
      <c r="E57" s="39">
        <f t="shared" si="0"/>
        <v>17.33050847457627</v>
      </c>
    </row>
    <row r="58" spans="1:5" ht="56.25" customHeight="1">
      <c r="A58" s="21" t="s">
        <v>102</v>
      </c>
      <c r="B58" s="14" t="s">
        <v>100</v>
      </c>
      <c r="C58" s="22">
        <f>C59</f>
        <v>984.9</v>
      </c>
      <c r="D58" s="35">
        <f>D59</f>
        <v>9.4</v>
      </c>
      <c r="E58" s="39">
        <f t="shared" si="0"/>
        <v>0.9544116153924257</v>
      </c>
    </row>
    <row r="59" spans="1:5" ht="16.5" customHeight="1">
      <c r="A59" s="21" t="s">
        <v>103</v>
      </c>
      <c r="B59" s="14" t="s">
        <v>99</v>
      </c>
      <c r="C59" s="22">
        <f>C60</f>
        <v>984.9</v>
      </c>
      <c r="D59" s="35">
        <f>D60</f>
        <v>9.4</v>
      </c>
      <c r="E59" s="39">
        <f t="shared" si="0"/>
        <v>0.9544116153924257</v>
      </c>
    </row>
    <row r="60" spans="1:5" ht="16.5" customHeight="1">
      <c r="A60" s="21" t="s">
        <v>104</v>
      </c>
      <c r="B60" s="14" t="s">
        <v>101</v>
      </c>
      <c r="C60" s="22">
        <f>961.5+23.4</f>
        <v>984.9</v>
      </c>
      <c r="D60" s="35">
        <v>9.4</v>
      </c>
      <c r="E60" s="39">
        <f t="shared" si="0"/>
        <v>0.9544116153924257</v>
      </c>
    </row>
    <row r="61" spans="1:5" ht="37.5" customHeight="1">
      <c r="A61" s="21" t="s">
        <v>60</v>
      </c>
      <c r="B61" s="14" t="s">
        <v>37</v>
      </c>
      <c r="C61" s="22">
        <f>C62</f>
        <v>195.1</v>
      </c>
      <c r="D61" s="35">
        <f>D62</f>
        <v>195.1</v>
      </c>
      <c r="E61" s="39">
        <f t="shared" si="0"/>
        <v>100</v>
      </c>
    </row>
    <row r="62" spans="1:5" ht="61.5" customHeight="1">
      <c r="A62" s="21" t="s">
        <v>9</v>
      </c>
      <c r="B62" s="14" t="s">
        <v>38</v>
      </c>
      <c r="C62" s="22">
        <v>195.1</v>
      </c>
      <c r="D62" s="35">
        <v>195.1</v>
      </c>
      <c r="E62" s="39">
        <f t="shared" si="0"/>
        <v>100</v>
      </c>
    </row>
    <row r="63" spans="1:5" ht="41.25" customHeight="1">
      <c r="A63" s="27" t="s">
        <v>80</v>
      </c>
      <c r="B63" s="14" t="s">
        <v>81</v>
      </c>
      <c r="C63" s="22">
        <f>C64</f>
        <v>100</v>
      </c>
      <c r="D63" s="37">
        <f>D64</f>
        <v>100</v>
      </c>
      <c r="E63" s="39">
        <f t="shared" si="0"/>
        <v>100</v>
      </c>
    </row>
    <row r="64" spans="1:5" ht="41.25" customHeight="1">
      <c r="A64" s="27" t="s">
        <v>83</v>
      </c>
      <c r="B64" s="14" t="s">
        <v>82</v>
      </c>
      <c r="C64" s="31">
        <v>100</v>
      </c>
      <c r="D64" s="37">
        <v>100</v>
      </c>
      <c r="E64" s="39">
        <f t="shared" si="0"/>
        <v>100</v>
      </c>
    </row>
    <row r="65" spans="1:5" ht="33" customHeight="1" thickBot="1">
      <c r="A65" s="25" t="s">
        <v>39</v>
      </c>
      <c r="B65" s="11"/>
      <c r="C65" s="26">
        <f>C17+C56</f>
        <v>18305.699999999997</v>
      </c>
      <c r="D65" s="38">
        <f>D17+D56</f>
        <v>5238.200000000001</v>
      </c>
      <c r="E65" s="39">
        <f t="shared" si="0"/>
        <v>28.615130806251614</v>
      </c>
    </row>
    <row r="66" spans="1:4" ht="12.75">
      <c r="A66" s="8"/>
      <c r="B66" s="8"/>
      <c r="C66" s="8"/>
      <c r="D66" s="2"/>
    </row>
    <row r="67" spans="1:4" ht="12.75">
      <c r="A67" s="8"/>
      <c r="B67" s="8"/>
      <c r="C67" s="8"/>
      <c r="D67" s="2"/>
    </row>
    <row r="69" spans="1:3" ht="12.75">
      <c r="A69" s="7"/>
      <c r="B69" s="7"/>
      <c r="C69" s="7"/>
    </row>
    <row r="70" spans="1:3" ht="12.75">
      <c r="A70" s="7"/>
      <c r="B70" s="7"/>
      <c r="C70" s="7"/>
    </row>
    <row r="74" spans="1:3" ht="12.75">
      <c r="A74" s="7"/>
      <c r="B74" s="7"/>
      <c r="C74" s="7"/>
    </row>
  </sheetData>
  <mergeCells count="15">
    <mergeCell ref="A7:D7"/>
    <mergeCell ref="A8:D8"/>
    <mergeCell ref="A10:D10"/>
    <mergeCell ref="B1:D1"/>
    <mergeCell ref="B2:D2"/>
    <mergeCell ref="B3:D3"/>
    <mergeCell ref="B4:D4"/>
    <mergeCell ref="B5:D5"/>
    <mergeCell ref="A6:D6"/>
    <mergeCell ref="E13:E16"/>
    <mergeCell ref="D13:D16"/>
    <mergeCell ref="A9:D9"/>
    <mergeCell ref="A13:A16"/>
    <mergeCell ref="B13:B16"/>
    <mergeCell ref="C13:C16"/>
  </mergeCells>
  <printOptions/>
  <pageMargins left="0.7480314960629921" right="0.2755905511811024" top="0.1968503937007874" bottom="0.5511811023622047" header="0.4330708661417323" footer="0.31496062992125984"/>
  <pageSetup fitToHeight="3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galkinao</dc:creator>
  <cp:keywords/>
  <dc:description/>
  <cp:lastModifiedBy>USER</cp:lastModifiedBy>
  <cp:lastPrinted>2011-02-16T12:08:42Z</cp:lastPrinted>
  <dcterms:created xsi:type="dcterms:W3CDTF">2000-08-16T12:47:39Z</dcterms:created>
  <dcterms:modified xsi:type="dcterms:W3CDTF">2012-07-17T10:24:04Z</dcterms:modified>
  <cp:category/>
  <cp:version/>
  <cp:contentType/>
  <cp:contentStatus/>
</cp:coreProperties>
</file>